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nilo\Areas\CxPSalud\CARTERA\CARTERAS REVISADAS\REVISIÓN CARTERAS AÑO 2025\5. MAYO\NIT 901201887 CLINICA PUTUMAYO S.A.S ZOMAC\"/>
    </mc:Choice>
  </mc:AlternateContent>
  <xr:revisionPtr revIDLastSave="0" documentId="13_ncr:1_{5CF7F280-80CC-4F0D-A64F-6008D46636DA}" xr6:coauthVersionLast="47" xr6:coauthVersionMax="47" xr10:uidLastSave="{00000000-0000-0000-0000-000000000000}"/>
  <bookViews>
    <workbookView xWindow="-110" yWindow="-110" windowWidth="19420" windowHeight="11500" activeTab="2" xr2:uid="{00000000-000D-0000-FFFF-FFFF00000000}"/>
  </bookViews>
  <sheets>
    <sheet name="INFO IPS" sheetId="1" r:id="rId1"/>
    <sheet name="ESTADO CADA FACT" sheetId="2" r:id="rId2"/>
    <sheet name="FOR-CSA-018" sheetId="3" r:id="rId3"/>
    <sheet name="CIRCULAR 030" sheetId="4" r:id="rId4"/>
  </sheets>
  <externalReferences>
    <externalReference r:id="rId5"/>
    <externalReference r:id="rId6"/>
    <externalReference r:id="rId7"/>
    <externalReference r:id="rId8"/>
    <externalReference r:id="rId9"/>
  </externalReferences>
  <definedNames>
    <definedName name="_xlnm._FilterDatabase" localSheetId="1" hidden="1">'ESTADO CADA FACT'!$A$2:$BD$6</definedName>
    <definedName name="_xlnm._FilterDatabase" localSheetId="0" hidden="1">'INFO IPS'!$C$4:$J$4</definedName>
    <definedName name="CIUDAD">[1]Validacion!$C$5:$C$33</definedName>
    <definedName name="COMPAÑÍA">[1]Validacion!$E$5:$E$7</definedName>
    <definedName name="CONCEPTO">'[2]Conceptualizacion-Glosa  (3)'!$D$28:$D$59</definedName>
    <definedName name="CUOTA">'[3]Conceptualizacion-Glosa '!#REF!</definedName>
    <definedName name="DEPTO">[4]Hoja1!$B$2:$B$37</definedName>
    <definedName name="ESTADO">'[2]Conceptualizacion-Glosa  (3)'!$B$28:$B$31</definedName>
    <definedName name="estado_glosa">#REF!</definedName>
    <definedName name="INFO">#REF!</definedName>
    <definedName name="listaEBP">[5]IPS!$A$2:$B$157</definedName>
    <definedName name="listaeps">[5]EPS!$A$2:$A$25</definedName>
    <definedName name="listaERP">[5]EPS!$A$2:$B$25</definedName>
    <definedName name="listaips">[5]IPS!$A$2:$A$157</definedName>
    <definedName name="MedioP">'[5]MESA 1-2020'!$AV$6569:$AV$6572</definedName>
    <definedName name="Mes">#REF!</definedName>
    <definedName name="MUNICIPIO">[1]Validacion!$D$10:$D$490</definedName>
    <definedName name="PERSONA">'[2]Conceptualizacion-Glosa  (3)'!$G$28:$G$29</definedName>
    <definedName name="REGIONAL">[1]Validacion!$B$5:$B$9</definedName>
    <definedName name="TBL_NUMESA">[5]EPS!$J$1:$J$4</definedName>
    <definedName name="TIPIFICACION">'[3]Conceptualizacion-Glosa '!$B$2:$B$9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2" i="4" l="1"/>
  <c r="C11" i="4"/>
  <c r="G32" i="4"/>
  <c r="C32" i="4"/>
  <c r="G31" i="4"/>
  <c r="C31" i="4"/>
  <c r="G30" i="4"/>
  <c r="C30" i="4"/>
  <c r="H23" i="4"/>
  <c r="I22" i="4"/>
  <c r="H22" i="4"/>
  <c r="I21" i="4"/>
  <c r="H21" i="4"/>
  <c r="I20" i="4"/>
  <c r="H20" i="4"/>
  <c r="I19" i="4"/>
  <c r="H19" i="4"/>
  <c r="I18" i="4"/>
  <c r="H18" i="4"/>
  <c r="H24" i="4" s="1"/>
  <c r="C17" i="4"/>
  <c r="I30" i="3"/>
  <c r="H30" i="3"/>
  <c r="I28" i="3"/>
  <c r="H28" i="3"/>
  <c r="H25" i="3"/>
  <c r="C9" i="3"/>
  <c r="C9" i="4" s="1"/>
  <c r="J1" i="2"/>
  <c r="H32" i="3" l="1"/>
  <c r="H33" i="3" s="1"/>
  <c r="H17" i="4"/>
  <c r="M2" i="2"/>
  <c r="AS1" i="2"/>
  <c r="AR1" i="2"/>
  <c r="AQ1" i="2"/>
  <c r="AP1" i="2"/>
  <c r="AO1" i="2"/>
  <c r="AN1" i="2"/>
  <c r="AM1" i="2"/>
  <c r="AL1" i="2"/>
  <c r="AK1" i="2"/>
  <c r="AJ1" i="2"/>
  <c r="AC1" i="2"/>
  <c r="AA1" i="2"/>
  <c r="Z1" i="2"/>
  <c r="Y1" i="2"/>
  <c r="X1" i="2"/>
  <c r="W1" i="2"/>
  <c r="N1" i="2"/>
  <c r="I1" i="2"/>
  <c r="J9" i="1"/>
  <c r="L1" i="2" l="1"/>
  <c r="I24" i="4"/>
  <c r="I23" i="4"/>
  <c r="I17" i="4"/>
  <c r="I25" i="3"/>
  <c r="I32" i="3"/>
  <c r="I33" i="3" s="1"/>
</calcChain>
</file>

<file path=xl/sharedStrings.xml><?xml version="1.0" encoding="utf-8"?>
<sst xmlns="http://schemas.openxmlformats.org/spreadsheetml/2006/main" count="174" uniqueCount="128">
  <si>
    <t>HOSPITAL DE ALTA COMPLEJIDAD DEL PUTUMAYO SAS ZOMAC NIT 901201887-7</t>
  </si>
  <si>
    <t>Nro_ID_IPS</t>
  </si>
  <si>
    <t>NOMBRE_IPS</t>
  </si>
  <si>
    <t>PREFIJO FACTURA</t>
  </si>
  <si>
    <t>NUMERO FACTURA</t>
  </si>
  <si>
    <t>F. FACTURA</t>
  </si>
  <si>
    <t>F. RADICA</t>
  </si>
  <si>
    <t>VALOR INICIAL FACTURA</t>
  </si>
  <si>
    <t>SALDO</t>
  </si>
  <si>
    <t>HOSPITAL DE ALTA COMPLEJIDAD DEL PUTUMAYO SAS ZOMAC</t>
  </si>
  <si>
    <t>FEC</t>
  </si>
  <si>
    <t>FACTURA</t>
  </si>
  <si>
    <t>TOTAL</t>
  </si>
  <si>
    <t>EVENTO</t>
  </si>
  <si>
    <t>TIPO CONTRATO</t>
  </si>
  <si>
    <t>ENTIDAD: CAJA DE COMPENSACION FAMILIAR DEL VALLE DEL CAUCA - COMFENALCO NIT-890303093</t>
  </si>
  <si>
    <t>FEC181223</t>
  </si>
  <si>
    <t>FEC181340</t>
  </si>
  <si>
    <t>FEC182574</t>
  </si>
  <si>
    <t>FEC189860</t>
  </si>
  <si>
    <t>ESTADO DE CARTERA CORTE 31 MARZO DE 2025</t>
  </si>
  <si>
    <t>NIT IPS</t>
  </si>
  <si>
    <t>Nombre IPS</t>
  </si>
  <si>
    <t>Prefijo Factura</t>
  </si>
  <si>
    <t>Numero Factura</t>
  </si>
  <si>
    <t>LLAVE</t>
  </si>
  <si>
    <t>IPS Fecha factura</t>
  </si>
  <si>
    <t>IPS Fecha radicado</t>
  </si>
  <si>
    <t>IPS Valor Factura</t>
  </si>
  <si>
    <t>IPS Saldo Factura</t>
  </si>
  <si>
    <t>Tipo de Contrato</t>
  </si>
  <si>
    <t>ESTADO CARTERA ANTERIOR</t>
  </si>
  <si>
    <t>POR PAGAR SAP</t>
  </si>
  <si>
    <t>DOC CONTA</t>
  </si>
  <si>
    <t>ESTADO BOX</t>
  </si>
  <si>
    <t>FECHA FACT</t>
  </si>
  <si>
    <t>FECHA RAD</t>
  </si>
  <si>
    <t>FECHA LIQ</t>
  </si>
  <si>
    <t>FECHA DEV</t>
  </si>
  <si>
    <t>DIAS</t>
  </si>
  <si>
    <t>EDAD</t>
  </si>
  <si>
    <t>VALOR BRUTO</t>
  </si>
  <si>
    <t>VALOR RADICAD</t>
  </si>
  <si>
    <t>COPAGO/CM REAL</t>
  </si>
  <si>
    <t>COPAGO/CM BOX</t>
  </si>
  <si>
    <t>GLOSA PDTE</t>
  </si>
  <si>
    <t>GLOSA ACEPTADA</t>
  </si>
  <si>
    <t>Observacion glosa</t>
  </si>
  <si>
    <t>Valor_Glosa y Devolución</t>
  </si>
  <si>
    <t>TIPIFICACION</t>
  </si>
  <si>
    <t>CONCEPTO GLOSA Y DEVOLUCION</t>
  </si>
  <si>
    <t>TIPIFICACION OBJECION</t>
  </si>
  <si>
    <t>TIPO DE SERVICIO</t>
  </si>
  <si>
    <t>AMBITO</t>
  </si>
  <si>
    <t>Numero Contrato</t>
  </si>
  <si>
    <t>FACTURA CANCELADA</t>
  </si>
  <si>
    <t>FACTURA DEVUELTA</t>
  </si>
  <si>
    <t>FACTURA NO RADICADA</t>
  </si>
  <si>
    <t>VALOR EXTEMPORANEO</t>
  </si>
  <si>
    <t>FACTURA EN PROGRAMACION DE PAGO</t>
  </si>
  <si>
    <t>FACTURA EN PROCESO INTERNO</t>
  </si>
  <si>
    <t>FACTURACION COVID-19</t>
  </si>
  <si>
    <t>VALOR CANCELADO SAP</t>
  </si>
  <si>
    <t>RETENCION</t>
  </si>
  <si>
    <t>DOC COMPENSACION SAP</t>
  </si>
  <si>
    <t>FECHA COMPENSACION SAP</t>
  </si>
  <si>
    <t>OBSE PAGO</t>
  </si>
  <si>
    <t>VALOR TRANFERENCIA</t>
  </si>
  <si>
    <t>CLINICA PUTUMAYO S.A.S ZOMAC</t>
  </si>
  <si>
    <t>901201887_FEC181223</t>
  </si>
  <si>
    <t>Finalizada</t>
  </si>
  <si>
    <t>Corriente</t>
  </si>
  <si>
    <t>Servicios de internación o procedimientos quirurgicosIntervenciones colectivas</t>
  </si>
  <si>
    <t>URG-2023-106</t>
  </si>
  <si>
    <t>901201887_FEC182574</t>
  </si>
  <si>
    <t>31-60</t>
  </si>
  <si>
    <t>Urgencias</t>
  </si>
  <si>
    <t>901201887_FEC189860</t>
  </si>
  <si>
    <t>Factura Pendiente por Programacion de Pago-Glosa Pendiente por Contestar IPS</t>
  </si>
  <si>
    <t>Para respuesta prestador</t>
  </si>
  <si>
    <t>SE RATIFICA GLOSA, MAYOR VALOR COBRADO EN CODIGO 890701 FACTURAN $ 116900 TARIFA CONVENIO $ 93500 SE OBJETA $ 23400</t>
  </si>
  <si>
    <t>GLOSA</t>
  </si>
  <si>
    <t>MAYOR VALOR COBRADO EN CODIGO 890701 FACTURAN $ 116900 TARIFA CONVENIO $ 93500 SE OBJETA $ 23400</t>
  </si>
  <si>
    <t>TARIFA</t>
  </si>
  <si>
    <t>Atención inicial de urgencias</t>
  </si>
  <si>
    <t>901201887_FEC181340</t>
  </si>
  <si>
    <t xml:space="preserve">se objeta medicamento 020152991-01 PIPERACILINA cantidad# 4 $ 15.600, cum 19974254-7 PIPERACILINA cantidad# 19, $ 15.024 facturan # 24 soportan 2, se objetan # 22, no se evidencia soportado en hojas de CONTROL DE LIQUIDOS ADMINISTRADOS Y ELIMINADOS y REGISTRO DE ADMINISTRACION DE MEDICAMENTOS glosa total $ $ 343.200, no se evidencia historia clínica completa |se objeta medicamento 20013207-1 INSULEX cantidad# 2 $ 142.200 , facturan # 2 soportan 1, se objetan # 1, no se evidencia soportado en hojas de CONTROL DE LIQUIDOS ADMINISTRADOS Y ELIMINADOS y REGISTRO DE ADMINISTRACION DE MEDICAMENTOS $ 142.200, no se evidencia historia clínica completa que evidencie medicamentos soportados |Auditoria Medica Dr. Diego Collazos, SE OBJETA 895004, SOPORTE INCOMPLETO, NO APORTAN EL MONITOREO EN 24 HORAS SOLO LA LECTURA, ADICIONALMENTE ESTE ESTDUIO ES PARA REALIZAR DE MANERA AMBULATORIA NO INTRAHOSPITALARIA. UNA VEZ SOPORTADO ESSUJETO DE AUDITORIA INTEGRAL $790.400. |Auditoria Medica Dr. Diego Collazos: SE OBJETA 906913, UTIL COMO MARCADOR INFLAMATORIO EN PATOLOGIA CRONICA, EN CONTEXTO AGUDO NO PERTINENTE NI JUSTIFICADA $336.800 </t>
  </si>
  <si>
    <t>Servicios hospitalarios</t>
  </si>
  <si>
    <t>Factura Pendiente por Programacion de Pago</t>
  </si>
  <si>
    <t>Factura en proceso interno</t>
  </si>
  <si>
    <t>Factura pendiente en programacion de pago</t>
  </si>
  <si>
    <t>Factura Cancelada</t>
  </si>
  <si>
    <t>FOR-CSA-018</t>
  </si>
  <si>
    <t>HOJA 1 DE 1</t>
  </si>
  <si>
    <t>RESUMEN DE CARTERA REVISADA POR LA EPS</t>
  </si>
  <si>
    <t>VERSION 2</t>
  </si>
  <si>
    <t>Cant Fact</t>
  </si>
  <si>
    <t>Valor</t>
  </si>
  <si>
    <t xml:space="preserve">VALOR PRESENTADO POR LA ENTIDAD </t>
  </si>
  <si>
    <t>FACTURA YA CANCELADA</t>
  </si>
  <si>
    <t xml:space="preserve">FACTURA DEVUELTA </t>
  </si>
  <si>
    <t>FACTURA NO RADICADA POR LA ENTIDAD</t>
  </si>
  <si>
    <t>FACTURA-GLOSA-DEVOLUCION ACEPTADA POR LA IPS ( $ )</t>
  </si>
  <si>
    <t>FACTURA CERRADA POR EXTEMPORANEIDAD</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</si>
  <si>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</si>
  <si>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</si>
  <si>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</si>
  <si>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</si>
  <si>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</si>
  <si>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</si>
  <si>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</si>
  <si>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Lizeth Ome G.</t>
  </si>
  <si>
    <t>Cartera - Cuentas Salud</t>
  </si>
  <si>
    <t>EPS Comfenalco Valle.</t>
  </si>
  <si>
    <t>Nota: Documento válido como soporte de aceptación a el estado de cartera conciliado entre las partes</t>
  </si>
  <si>
    <t>FOR-CSA-004</t>
  </si>
  <si>
    <t>RESUMEN DE CARTERA REVISADA POR LA EPS REPORTADA EN LA CIRCULAR 030</t>
  </si>
  <si>
    <t>VERSION 0</t>
  </si>
  <si>
    <t>A continuacion me permito remitir nuestra respuesta al estado de cartera reportada en la Circular 030</t>
  </si>
  <si>
    <t>GLOSA POR CONCILIAR</t>
  </si>
  <si>
    <t>TOTAL CARTERA REVISADA CIRCULAR 030</t>
  </si>
  <si>
    <t>Nota: Documento válido como soporte de aceptación a el estado de cartera conciliado y reportado en Circular 030</t>
  </si>
  <si>
    <t>Señores : CLINICA PUTUMAYO S.A.S ZOMAC</t>
  </si>
  <si>
    <t>NIT: 901201887</t>
  </si>
  <si>
    <t>A continuacion me permito remitir nuestra respuesta al estado de cartera presentado en la fecha: 06/05/2025</t>
  </si>
  <si>
    <t>Con Corte al dia: 30/04/2025</t>
  </si>
  <si>
    <t>Represetante legal</t>
  </si>
  <si>
    <t>John Jairo Beltran Suarez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</si>
</sst>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 #,##0.00_-;\-&quot;$&quot;\ * #,##0.00_-;_-&quot;$&quot;\ * &quot;-&quot;??_-;_-@_-"/>
    <numFmt numFmtId="43" formatCode="_-* #,##0.00_-;\-* #,##0.00_-;_-* &quot;-&quot;??_-;_-@_-"/>
    <numFmt numFmtId="164" formatCode="_-* #,##0_-;\-* #,##0_-;_-* &quot;-&quot;??_-;_-@_-"/>
    <numFmt numFmtId="165" formatCode="_-* #,##0.00\ _€_-;\-* #,##0.00\ _€_-;_-* &quot;-&quot;??\ _€_-;_-@_-"/>
    <numFmt numFmtId="166" formatCode="_-&quot;$&quot;\ * #,##0_-;\-&quot;$&quot;\ * #,##0_-;_-&quot;$&quot;\ * &quot;-&quot;??_-;_-@_-"/>
    <numFmt numFmtId="167" formatCode="&quot;$&quot;\ #,##0"/>
    <numFmt numFmtId="168" formatCode="_-&quot;€&quot;\ * #,##0_-;\-&quot;€&quot;\ * #,##0_-;_-&quot;€&quot;\ * &quot;-&quot;??_-;_-@_-"/>
    <numFmt numFmtId="169" formatCode="[$-240A]d&quot; de &quot;mmmm&quot; de &quot;yyyy;@"/>
    <numFmt numFmtId="170" formatCode="&quot;$&quot;\ #,##0;[Red]&quot;$&quot;\ #,##0"/>
    <numFmt numFmtId="171" formatCode="[$$-240A]\ #,##0;\-[$$-240A]\ #,##0"/>
  </numFmts>
  <fonts count="16" x14ac:knownFonts="1">
    <font>
      <sz val="11"/>
      <color theme="1"/>
      <name val="Calibri"/>
      <family val="2"/>
      <scheme val="minor"/>
    </font>
    <font>
      <sz val="11"/>
      <color theme="1"/>
      <name val="Calibri"/>
      <family val="2"/>
      <scheme val="minor"/>
    </font>
    <font>
      <b/>
      <sz val="11"/>
      <color theme="1"/>
      <name val="Verdana"/>
      <family val="2"/>
    </font>
    <font>
      <b/>
      <sz val="8"/>
      <color theme="1"/>
      <name val="Verdana"/>
      <family val="2"/>
    </font>
    <font>
      <b/>
      <sz val="14"/>
      <color theme="1"/>
      <name val="Calibri"/>
      <family val="2"/>
      <scheme val="minor"/>
    </font>
    <font>
      <b/>
      <sz val="11"/>
      <color theme="1"/>
      <name val="Calibri"/>
      <family val="2"/>
      <scheme val="minor"/>
    </font>
    <font>
      <b/>
      <sz val="16"/>
      <color theme="1"/>
      <name val="Calibri"/>
      <family val="2"/>
      <scheme val="minor"/>
    </font>
    <font>
      <sz val="10"/>
      <name val="Arial"/>
      <family val="2"/>
    </font>
    <font>
      <sz val="8"/>
      <color theme="1"/>
      <name val="Tahoma"/>
      <family val="2"/>
    </font>
    <font>
      <sz val="8"/>
      <name val="Tahoma"/>
      <family val="2"/>
    </font>
    <font>
      <b/>
      <sz val="8"/>
      <color theme="1"/>
      <name val="Tahoma"/>
      <family val="2"/>
    </font>
    <font>
      <b/>
      <sz val="8"/>
      <name val="Tahoma"/>
      <family val="2"/>
    </font>
    <font>
      <sz val="10"/>
      <color indexed="8"/>
      <name val="Arial"/>
      <family val="2"/>
    </font>
    <font>
      <b/>
      <sz val="10"/>
      <color indexed="8"/>
      <name val="Arial"/>
      <family val="2"/>
    </font>
    <font>
      <b/>
      <sz val="9"/>
      <name val="Arial"/>
      <family val="2"/>
    </font>
    <font>
      <b/>
      <sz val="11"/>
      <name val="Arial"/>
      <family val="2"/>
    </font>
  </fonts>
  <fills count="9">
    <fill>
      <patternFill patternType="none"/>
    </fill>
    <fill>
      <patternFill patternType="gray125"/>
    </fill>
    <fill>
      <patternFill patternType="solid">
        <fgColor rgb="FF00B0F0"/>
        <bgColor indexed="64"/>
      </patternFill>
    </fill>
    <fill>
      <patternFill patternType="solid">
        <fgColor theme="4" tint="0.79998168889431442"/>
        <bgColor indexed="64"/>
      </patternFill>
    </fill>
    <fill>
      <patternFill patternType="solid">
        <fgColor rgb="FF92D05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0"/>
        <bgColor indexed="64"/>
      </patternFill>
    </fill>
  </fills>
  <borders count="21">
    <border>
      <left/>
      <right/>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rgb="FF000000"/>
      </left>
      <right/>
      <top style="thin">
        <color rgb="FF000000"/>
      </top>
      <bottom style="thin">
        <color rgb="FF000000"/>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8">
    <xf numFmtId="0" fontId="0" fillId="0" borderId="0"/>
    <xf numFmtId="43" fontId="1" fillId="0" borderId="0" applyFont="0" applyFill="0" applyBorder="0" applyAlignment="0" applyProtection="0"/>
    <xf numFmtId="43" fontId="1" fillId="0" borderId="0" applyFont="0" applyFill="0" applyBorder="0" applyAlignment="0" applyProtection="0"/>
    <xf numFmtId="0" fontId="7" fillId="0" borderId="0"/>
    <xf numFmtId="165"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125">
    <xf numFmtId="0" fontId="0" fillId="0" borderId="0" xfId="0"/>
    <xf numFmtId="0" fontId="0" fillId="2" borderId="1" xfId="0" applyFill="1" applyBorder="1"/>
    <xf numFmtId="0" fontId="0" fillId="0" borderId="6" xfId="0" applyBorder="1"/>
    <xf numFmtId="0" fontId="0" fillId="0" borderId="7" xfId="0" applyBorder="1"/>
    <xf numFmtId="0" fontId="0" fillId="2" borderId="0" xfId="0" applyFill="1"/>
    <xf numFmtId="0" fontId="0" fillId="0" borderId="0" xfId="0" applyAlignment="1">
      <alignment vertical="center"/>
    </xf>
    <xf numFmtId="0" fontId="3" fillId="2" borderId="12" xfId="0" applyFont="1" applyFill="1" applyBorder="1" applyAlignment="1">
      <alignment vertical="center"/>
    </xf>
    <xf numFmtId="0" fontId="3" fillId="2" borderId="12" xfId="0" applyFont="1" applyFill="1" applyBorder="1" applyAlignment="1">
      <alignment horizontal="center" vertical="center" wrapText="1"/>
    </xf>
    <xf numFmtId="0" fontId="5" fillId="2" borderId="12" xfId="0" applyFont="1" applyFill="1" applyBorder="1" applyAlignment="1">
      <alignment horizontal="center" vertical="center"/>
    </xf>
    <xf numFmtId="164" fontId="3" fillId="2" borderId="12" xfId="1" applyNumberFormat="1" applyFont="1" applyFill="1" applyBorder="1" applyAlignment="1">
      <alignment horizontal="center" vertical="center" wrapText="1"/>
    </xf>
    <xf numFmtId="164" fontId="4" fillId="2" borderId="13" xfId="0" applyNumberFormat="1" applyFont="1" applyFill="1" applyBorder="1" applyAlignment="1">
      <alignment horizontal="center" vertical="center"/>
    </xf>
    <xf numFmtId="0" fontId="0" fillId="0" borderId="8" xfId="0" applyBorder="1" applyAlignment="1">
      <alignment horizontal="center" vertical="center"/>
    </xf>
    <xf numFmtId="0" fontId="0" fillId="0" borderId="10" xfId="0" applyBorder="1" applyAlignment="1">
      <alignment horizontal="center" vertical="center"/>
    </xf>
    <xf numFmtId="0" fontId="0" fillId="0" borderId="7" xfId="0" applyBorder="1" applyAlignment="1">
      <alignment horizontal="center" vertical="center"/>
    </xf>
    <xf numFmtId="164" fontId="0" fillId="0" borderId="7" xfId="2" applyNumberFormat="1" applyFont="1" applyBorder="1" applyAlignment="1">
      <alignment horizontal="center" vertical="center"/>
    </xf>
    <xf numFmtId="14" fontId="0" fillId="0" borderId="7" xfId="0" applyNumberFormat="1" applyBorder="1" applyAlignment="1">
      <alignment horizontal="center" vertical="center"/>
    </xf>
    <xf numFmtId="164" fontId="0" fillId="0" borderId="9" xfId="2" applyNumberFormat="1" applyFont="1" applyBorder="1" applyAlignment="1">
      <alignment horizontal="center" vertical="center"/>
    </xf>
    <xf numFmtId="0" fontId="0" fillId="0" borderId="6" xfId="0" applyBorder="1" applyAlignment="1">
      <alignment horizontal="center" vertical="center"/>
    </xf>
    <xf numFmtId="164" fontId="0" fillId="0" borderId="6" xfId="2" applyNumberFormat="1" applyFont="1" applyBorder="1" applyAlignment="1">
      <alignment horizontal="center" vertical="center"/>
    </xf>
    <xf numFmtId="14" fontId="0" fillId="0" borderId="6" xfId="0" applyNumberFormat="1" applyBorder="1" applyAlignment="1">
      <alignment horizontal="center" vertical="center"/>
    </xf>
    <xf numFmtId="164" fontId="0" fillId="0" borderId="11" xfId="2" applyNumberFormat="1" applyFont="1" applyBorder="1" applyAlignment="1">
      <alignment horizontal="center" vertical="center"/>
    </xf>
    <xf numFmtId="16" fontId="8" fillId="0" borderId="0" xfId="0" applyNumberFormat="1" applyFont="1" applyAlignment="1">
      <alignment horizontal="center" vertical="center"/>
    </xf>
    <xf numFmtId="0" fontId="8" fillId="0" borderId="0" xfId="0" applyFont="1" applyAlignment="1">
      <alignment horizontal="center" vertical="center"/>
    </xf>
    <xf numFmtId="14" fontId="8" fillId="0" borderId="0" xfId="0" applyNumberFormat="1" applyFont="1" applyAlignment="1">
      <alignment horizontal="center" vertical="center"/>
    </xf>
    <xf numFmtId="166" fontId="8" fillId="0" borderId="0" xfId="5" applyNumberFormat="1" applyFont="1" applyAlignment="1">
      <alignment horizontal="center" vertical="center"/>
    </xf>
    <xf numFmtId="167" fontId="9" fillId="0" borderId="0" xfId="0" applyNumberFormat="1" applyFont="1" applyAlignment="1">
      <alignment horizontal="center" vertical="center"/>
    </xf>
    <xf numFmtId="167" fontId="8" fillId="0" borderId="0" xfId="0" applyNumberFormat="1" applyFont="1" applyAlignment="1">
      <alignment horizontal="center" vertical="center"/>
    </xf>
    <xf numFmtId="167" fontId="8" fillId="0" borderId="0" xfId="5" applyNumberFormat="1" applyFont="1" applyAlignment="1">
      <alignment horizontal="center" vertical="center"/>
    </xf>
    <xf numFmtId="0" fontId="8" fillId="0" borderId="0" xfId="5" applyNumberFormat="1" applyFont="1" applyAlignment="1">
      <alignment horizontal="center" vertical="center"/>
    </xf>
    <xf numFmtId="167" fontId="8" fillId="0" borderId="0" xfId="0" applyNumberFormat="1" applyFont="1" applyAlignment="1">
      <alignment horizontal="center"/>
    </xf>
    <xf numFmtId="167" fontId="8" fillId="0" borderId="0" xfId="5" applyNumberFormat="1" applyFont="1" applyAlignment="1">
      <alignment horizontal="center"/>
    </xf>
    <xf numFmtId="0" fontId="8" fillId="0" borderId="0" xfId="0" applyFont="1" applyAlignment="1">
      <alignment horizontal="center"/>
    </xf>
    <xf numFmtId="0" fontId="10" fillId="0" borderId="14" xfId="0" applyFont="1" applyBorder="1" applyAlignment="1">
      <alignment horizontal="center" vertical="center" wrapText="1"/>
    </xf>
    <xf numFmtId="14" fontId="10" fillId="0" borderId="14" xfId="0" applyNumberFormat="1" applyFont="1" applyBorder="1" applyAlignment="1">
      <alignment horizontal="center" vertical="center" wrapText="1"/>
    </xf>
    <xf numFmtId="166" fontId="10" fillId="0" borderId="14" xfId="5" applyNumberFormat="1" applyFont="1" applyBorder="1" applyAlignment="1">
      <alignment horizontal="center" vertical="center" wrapText="1"/>
    </xf>
    <xf numFmtId="0" fontId="11" fillId="3" borderId="14" xfId="0" applyFont="1" applyFill="1" applyBorder="1" applyAlignment="1">
      <alignment horizontal="center" vertical="center" wrapText="1"/>
    </xf>
    <xf numFmtId="0" fontId="10" fillId="4" borderId="14" xfId="0" applyFont="1" applyFill="1" applyBorder="1" applyAlignment="1">
      <alignment horizontal="center" vertical="center" wrapText="1"/>
    </xf>
    <xf numFmtId="167" fontId="10" fillId="4" borderId="14" xfId="5" applyNumberFormat="1" applyFont="1" applyFill="1" applyBorder="1" applyAlignment="1">
      <alignment horizontal="center" vertical="center" wrapText="1"/>
    </xf>
    <xf numFmtId="0" fontId="10" fillId="4" borderId="14" xfId="5" applyNumberFormat="1" applyFont="1" applyFill="1" applyBorder="1" applyAlignment="1">
      <alignment horizontal="center" vertical="center" wrapText="1"/>
    </xf>
    <xf numFmtId="0" fontId="10" fillId="5" borderId="14" xfId="0" applyFont="1" applyFill="1" applyBorder="1" applyAlignment="1">
      <alignment horizontal="center" vertical="center" wrapText="1"/>
    </xf>
    <xf numFmtId="14" fontId="10" fillId="5" borderId="14" xfId="0" applyNumberFormat="1" applyFont="1" applyFill="1" applyBorder="1" applyAlignment="1">
      <alignment horizontal="center" vertical="center" wrapText="1"/>
    </xf>
    <xf numFmtId="0" fontId="10" fillId="6" borderId="14" xfId="0" applyFont="1" applyFill="1" applyBorder="1" applyAlignment="1">
      <alignment horizontal="center" vertical="center" wrapText="1"/>
    </xf>
    <xf numFmtId="168" fontId="10" fillId="3" borderId="14" xfId="5" applyNumberFormat="1" applyFont="1" applyFill="1" applyBorder="1" applyAlignment="1">
      <alignment horizontal="center" vertical="center" wrapText="1"/>
    </xf>
    <xf numFmtId="168" fontId="10" fillId="3" borderId="14" xfId="5" applyNumberFormat="1" applyFont="1" applyFill="1" applyBorder="1" applyAlignment="1">
      <alignment horizontal="center" wrapText="1"/>
    </xf>
    <xf numFmtId="0" fontId="10" fillId="7" borderId="14" xfId="0" applyFont="1" applyFill="1" applyBorder="1" applyAlignment="1">
      <alignment horizontal="center" vertical="center" wrapText="1"/>
    </xf>
    <xf numFmtId="0" fontId="10" fillId="7" borderId="6" xfId="0" applyFont="1" applyFill="1" applyBorder="1" applyAlignment="1">
      <alignment horizontal="center" vertical="center" wrapText="1"/>
    </xf>
    <xf numFmtId="0" fontId="9" fillId="0" borderId="6" xfId="0" applyFont="1" applyBorder="1" applyAlignment="1">
      <alignment horizontal="center"/>
    </xf>
    <xf numFmtId="0" fontId="9" fillId="0" borderId="6" xfId="0" applyFont="1" applyBorder="1" applyAlignment="1">
      <alignment horizontal="center" vertical="center"/>
    </xf>
    <xf numFmtId="0" fontId="8" fillId="0" borderId="6" xfId="0" applyFont="1" applyBorder="1" applyAlignment="1">
      <alignment horizontal="center"/>
    </xf>
    <xf numFmtId="14" fontId="9" fillId="0" borderId="15" xfId="0" applyNumberFormat="1" applyFont="1" applyBorder="1" applyAlignment="1">
      <alignment horizontal="center"/>
    </xf>
    <xf numFmtId="14" fontId="9" fillId="0" borderId="6" xfId="0" applyNumberFormat="1" applyFont="1" applyBorder="1" applyAlignment="1">
      <alignment horizontal="center"/>
    </xf>
    <xf numFmtId="166" fontId="9" fillId="0" borderId="6" xfId="5" applyNumberFormat="1" applyFont="1" applyFill="1" applyBorder="1" applyAlignment="1">
      <alignment horizontal="center"/>
    </xf>
    <xf numFmtId="166" fontId="8" fillId="0" borderId="6" xfId="5" applyNumberFormat="1" applyFont="1" applyBorder="1" applyAlignment="1">
      <alignment horizontal="center"/>
    </xf>
    <xf numFmtId="14" fontId="8" fillId="0" borderId="6" xfId="0" applyNumberFormat="1" applyFont="1" applyBorder="1" applyAlignment="1">
      <alignment horizontal="center"/>
    </xf>
    <xf numFmtId="0" fontId="8" fillId="0" borderId="6" xfId="0" applyFont="1" applyBorder="1" applyAlignment="1">
      <alignment horizontal="center" vertical="center"/>
    </xf>
    <xf numFmtId="0" fontId="12" fillId="0" borderId="0" xfId="3" applyFont="1"/>
    <xf numFmtId="0" fontId="12" fillId="0" borderId="16" xfId="3" applyFont="1" applyBorder="1" applyAlignment="1">
      <alignment horizontal="centerContinuous"/>
    </xf>
    <xf numFmtId="0" fontId="12" fillId="0" borderId="2" xfId="3" applyFont="1" applyBorder="1" applyAlignment="1">
      <alignment horizontal="centerContinuous"/>
    </xf>
    <xf numFmtId="0" fontId="12" fillId="0" borderId="17" xfId="3" applyFont="1" applyBorder="1" applyAlignment="1">
      <alignment horizontal="centerContinuous"/>
    </xf>
    <xf numFmtId="0" fontId="12" fillId="0" borderId="3" xfId="3" applyFont="1" applyBorder="1" applyAlignment="1">
      <alignment horizontal="centerContinuous"/>
    </xf>
    <xf numFmtId="0" fontId="13" fillId="0" borderId="16" xfId="3" applyFont="1" applyBorder="1" applyAlignment="1">
      <alignment horizontal="centerContinuous" vertical="center"/>
    </xf>
    <xf numFmtId="0" fontId="13" fillId="0" borderId="1" xfId="3" applyFont="1" applyBorder="1" applyAlignment="1">
      <alignment horizontal="centerContinuous" vertical="center"/>
    </xf>
    <xf numFmtId="0" fontId="13" fillId="0" borderId="2" xfId="3" applyFont="1" applyBorder="1" applyAlignment="1">
      <alignment horizontal="centerContinuous" vertical="center"/>
    </xf>
    <xf numFmtId="0" fontId="13" fillId="0" borderId="12" xfId="3" applyFont="1" applyBorder="1" applyAlignment="1">
      <alignment horizontal="centerContinuous" vertical="center"/>
    </xf>
    <xf numFmtId="0" fontId="13" fillId="0" borderId="17" xfId="3" applyFont="1" applyBorder="1" applyAlignment="1">
      <alignment horizontal="centerContinuous" vertical="center"/>
    </xf>
    <xf numFmtId="0" fontId="13" fillId="0" borderId="0" xfId="3" applyFont="1" applyAlignment="1">
      <alignment horizontal="centerContinuous" vertical="center"/>
    </xf>
    <xf numFmtId="0" fontId="13" fillId="0" borderId="19" xfId="3" applyFont="1" applyBorder="1" applyAlignment="1">
      <alignment horizontal="centerContinuous" vertical="center"/>
    </xf>
    <xf numFmtId="0" fontId="12" fillId="0" borderId="18" xfId="3" applyFont="1" applyBorder="1" applyAlignment="1">
      <alignment horizontal="centerContinuous"/>
    </xf>
    <xf numFmtId="0" fontId="12" fillId="0" borderId="5" xfId="3" applyFont="1" applyBorder="1" applyAlignment="1">
      <alignment horizontal="centerContinuous"/>
    </xf>
    <xf numFmtId="0" fontId="13" fillId="0" borderId="18" xfId="3" applyFont="1" applyBorder="1" applyAlignment="1">
      <alignment horizontal="centerContinuous" vertical="center"/>
    </xf>
    <xf numFmtId="0" fontId="13" fillId="0" borderId="4" xfId="3" applyFont="1" applyBorder="1" applyAlignment="1">
      <alignment horizontal="centerContinuous" vertical="center"/>
    </xf>
    <xf numFmtId="0" fontId="13" fillId="0" borderId="5" xfId="3" applyFont="1" applyBorder="1" applyAlignment="1">
      <alignment horizontal="centerContinuous" vertical="center"/>
    </xf>
    <xf numFmtId="0" fontId="13" fillId="0" borderId="13" xfId="3" applyFont="1" applyBorder="1" applyAlignment="1">
      <alignment horizontal="centerContinuous" vertical="center"/>
    </xf>
    <xf numFmtId="0" fontId="12" fillId="0" borderId="17" xfId="3" applyFont="1" applyBorder="1"/>
    <xf numFmtId="0" fontId="12" fillId="0" borderId="3" xfId="3" applyFont="1" applyBorder="1"/>
    <xf numFmtId="0" fontId="13" fillId="0" borderId="0" xfId="3" applyFont="1"/>
    <xf numFmtId="14" fontId="12" fillId="0" borderId="0" xfId="3" applyNumberFormat="1" applyFont="1"/>
    <xf numFmtId="169" fontId="12" fillId="0" borderId="0" xfId="3" applyNumberFormat="1" applyFont="1"/>
    <xf numFmtId="14" fontId="12" fillId="0" borderId="0" xfId="3" applyNumberFormat="1" applyFont="1" applyAlignment="1">
      <alignment horizontal="left"/>
    </xf>
    <xf numFmtId="1" fontId="13" fillId="0" borderId="0" xfId="6" applyNumberFormat="1" applyFont="1" applyAlignment="1">
      <alignment horizontal="center" vertical="center"/>
    </xf>
    <xf numFmtId="167" fontId="13" fillId="0" borderId="0" xfId="3" applyNumberFormat="1" applyFont="1" applyAlignment="1">
      <alignment horizontal="center" vertical="center"/>
    </xf>
    <xf numFmtId="1" fontId="13" fillId="0" borderId="0" xfId="3" applyNumberFormat="1" applyFont="1" applyAlignment="1">
      <alignment horizontal="center"/>
    </xf>
    <xf numFmtId="170" fontId="13" fillId="0" borderId="0" xfId="3" applyNumberFormat="1" applyFont="1" applyAlignment="1">
      <alignment horizontal="right"/>
    </xf>
    <xf numFmtId="1" fontId="12" fillId="0" borderId="0" xfId="3" applyNumberFormat="1" applyFont="1" applyAlignment="1">
      <alignment horizontal="center"/>
    </xf>
    <xf numFmtId="170" fontId="12" fillId="0" borderId="0" xfId="3" applyNumberFormat="1" applyFont="1" applyAlignment="1">
      <alignment horizontal="right"/>
    </xf>
    <xf numFmtId="1" fontId="12" fillId="0" borderId="4" xfId="3" applyNumberFormat="1" applyFont="1" applyBorder="1" applyAlignment="1">
      <alignment horizontal="center"/>
    </xf>
    <xf numFmtId="170" fontId="12" fillId="0" borderId="4" xfId="3" applyNumberFormat="1" applyFont="1" applyBorder="1" applyAlignment="1">
      <alignment horizontal="right"/>
    </xf>
    <xf numFmtId="0" fontId="12" fillId="0" borderId="0" xfId="3" applyFont="1" applyAlignment="1">
      <alignment horizontal="center"/>
    </xf>
    <xf numFmtId="1" fontId="13" fillId="0" borderId="20" xfId="3" applyNumberFormat="1" applyFont="1" applyBorder="1" applyAlignment="1">
      <alignment horizontal="center"/>
    </xf>
    <xf numFmtId="170" fontId="13" fillId="0" borderId="20" xfId="3" applyNumberFormat="1" applyFont="1" applyBorder="1" applyAlignment="1">
      <alignment horizontal="right"/>
    </xf>
    <xf numFmtId="170" fontId="12" fillId="0" borderId="0" xfId="3" applyNumberFormat="1" applyFont="1"/>
    <xf numFmtId="170" fontId="13" fillId="0" borderId="4" xfId="3" applyNumberFormat="1" applyFont="1" applyBorder="1"/>
    <xf numFmtId="170" fontId="12" fillId="0" borderId="4" xfId="3" applyNumberFormat="1" applyFont="1" applyBorder="1"/>
    <xf numFmtId="170" fontId="13" fillId="0" borderId="0" xfId="3" applyNumberFormat="1" applyFont="1"/>
    <xf numFmtId="0" fontId="12" fillId="0" borderId="18" xfId="3" applyFont="1" applyBorder="1"/>
    <xf numFmtId="0" fontId="12" fillId="0" borderId="4" xfId="3" applyFont="1" applyBorder="1"/>
    <xf numFmtId="0" fontId="12" fillId="0" borderId="5" xfId="3" applyFont="1" applyBorder="1"/>
    <xf numFmtId="0" fontId="12" fillId="8" borderId="0" xfId="3" applyFont="1" applyFill="1"/>
    <xf numFmtId="0" fontId="13" fillId="0" borderId="0" xfId="3" applyFont="1" applyAlignment="1">
      <alignment horizontal="center"/>
    </xf>
    <xf numFmtId="1" fontId="13" fillId="0" borderId="0" xfId="6" applyNumberFormat="1" applyFont="1" applyAlignment="1">
      <alignment horizontal="right"/>
    </xf>
    <xf numFmtId="171" fontId="13" fillId="0" borderId="0" xfId="7" applyNumberFormat="1" applyFont="1" applyAlignment="1">
      <alignment horizontal="right"/>
    </xf>
    <xf numFmtId="1" fontId="12" fillId="0" borderId="0" xfId="6" applyNumberFormat="1" applyFont="1" applyAlignment="1">
      <alignment horizontal="right"/>
    </xf>
    <xf numFmtId="171" fontId="12" fillId="0" borderId="0" xfId="7" applyNumberFormat="1" applyFont="1" applyAlignment="1">
      <alignment horizontal="right"/>
    </xf>
    <xf numFmtId="164" fontId="12" fillId="0" borderId="20" xfId="7" applyNumberFormat="1" applyFont="1" applyBorder="1" applyAlignment="1">
      <alignment horizontal="center"/>
    </xf>
    <xf numFmtId="171" fontId="12" fillId="0" borderId="20" xfId="7" applyNumberFormat="1" applyFont="1" applyBorder="1" applyAlignment="1">
      <alignment horizontal="right"/>
    </xf>
    <xf numFmtId="0" fontId="2" fillId="2" borderId="1" xfId="0" applyFont="1" applyFill="1" applyBorder="1" applyAlignment="1">
      <alignment horizontal="center"/>
    </xf>
    <xf numFmtId="0" fontId="2" fillId="2" borderId="2" xfId="0" applyFont="1" applyFill="1" applyBorder="1" applyAlignment="1">
      <alignment horizontal="center"/>
    </xf>
    <xf numFmtId="0" fontId="2" fillId="2" borderId="0" xfId="0" applyFont="1" applyFill="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6" fillId="2" borderId="4" xfId="0" applyFont="1" applyFill="1" applyBorder="1" applyAlignment="1">
      <alignment horizontal="center" vertical="center"/>
    </xf>
    <xf numFmtId="0" fontId="13" fillId="0" borderId="16" xfId="3" applyFont="1" applyBorder="1" applyAlignment="1">
      <alignment horizontal="center" vertical="center"/>
    </xf>
    <xf numFmtId="0" fontId="13" fillId="0" borderId="1" xfId="3" applyFont="1" applyBorder="1" applyAlignment="1">
      <alignment horizontal="center" vertical="center"/>
    </xf>
    <xf numFmtId="0" fontId="13" fillId="0" borderId="2" xfId="3" applyFont="1" applyBorder="1" applyAlignment="1">
      <alignment horizontal="center" vertical="center"/>
    </xf>
    <xf numFmtId="0" fontId="13" fillId="0" borderId="18" xfId="3" applyFont="1" applyBorder="1" applyAlignment="1">
      <alignment horizontal="center" vertical="center"/>
    </xf>
    <xf numFmtId="0" fontId="13" fillId="0" borderId="4" xfId="3" applyFont="1" applyBorder="1" applyAlignment="1">
      <alignment horizontal="center" vertical="center"/>
    </xf>
    <xf numFmtId="0" fontId="13" fillId="0" borderId="5" xfId="3" applyFont="1" applyBorder="1" applyAlignment="1">
      <alignment horizontal="center" vertical="center"/>
    </xf>
    <xf numFmtId="0" fontId="13" fillId="0" borderId="12" xfId="3" applyFont="1" applyBorder="1" applyAlignment="1">
      <alignment horizontal="center" vertical="center"/>
    </xf>
    <xf numFmtId="0" fontId="13" fillId="0" borderId="13" xfId="3" applyFont="1" applyBorder="1" applyAlignment="1">
      <alignment horizontal="center" vertical="center"/>
    </xf>
    <xf numFmtId="0" fontId="14" fillId="0" borderId="0" xfId="3" applyFont="1" applyAlignment="1">
      <alignment horizontal="center" vertical="center" wrapText="1"/>
    </xf>
    <xf numFmtId="0" fontId="13" fillId="0" borderId="17" xfId="3" applyFont="1" applyBorder="1" applyAlignment="1">
      <alignment horizontal="center" vertical="center" wrapText="1"/>
    </xf>
    <xf numFmtId="0" fontId="13" fillId="0" borderId="0" xfId="3" applyFont="1" applyAlignment="1">
      <alignment horizontal="center" vertical="center" wrapText="1"/>
    </xf>
    <xf numFmtId="0" fontId="13" fillId="0" borderId="3" xfId="3" applyFont="1" applyBorder="1" applyAlignment="1">
      <alignment horizontal="center" vertical="center" wrapText="1"/>
    </xf>
    <xf numFmtId="0" fontId="15" fillId="0" borderId="0" xfId="0" applyFont="1" applyAlignment="1">
      <alignment horizontal="center" vertical="center" wrapText="1"/>
    </xf>
  </cellXfs>
  <cellStyles count="8">
    <cellStyle name="Millares" xfId="2" builtinId="3"/>
    <cellStyle name="Millares 2" xfId="1" xr:uid="{00000000-0005-0000-0000-000001000000}"/>
    <cellStyle name="Millares 2 2" xfId="4" xr:uid="{00000000-0005-0000-0000-000002000000}"/>
    <cellStyle name="Millares 2 2 2" xfId="7" xr:uid="{87BABCB8-9678-4509-A175-9DAC472A53C0}"/>
    <cellStyle name="Millares 3" xfId="6" xr:uid="{B3BED810-5C46-43AD-9A73-FB6913DD2416}"/>
    <cellStyle name="Moneda" xfId="5" builtinId="4"/>
    <cellStyle name="Normal" xfId="0" builtinId="0"/>
    <cellStyle name="Normal 2 2" xfId="3" xr:uid="{00000000-0005-0000-0000-000005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tyles" Target="styles.xml"/><Relationship Id="rId5" Type="http://schemas.openxmlformats.org/officeDocument/2006/relationships/externalLink" Target="externalLinks/externalLink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5.xml"/></Relationships>
</file>

<file path=xl/drawings/_rels/drawing1.xml.rels><?xml version="1.0" encoding="UTF-8" standalone="yes"?>
<Relationships xmlns="http://schemas.openxmlformats.org/package/2006/relationships"><Relationship Id="rId1" Type="http://schemas.openxmlformats.org/officeDocument/2006/relationships/image" Target="http://181.225.68.21:8899/UROSOFT_CP/images/logocliente.png"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0</xdr:col>
      <xdr:colOff>66675</xdr:colOff>
      <xdr:row>0</xdr:row>
      <xdr:rowOff>47625</xdr:rowOff>
    </xdr:from>
    <xdr:ext cx="2295525" cy="852420"/>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link="rId1">
          <a:extLst>
            <a:ext uri="{28A0092B-C50C-407E-A947-70E740481C1C}">
              <a14:useLocalDpi xmlns:a14="http://schemas.microsoft.com/office/drawing/2010/main" val="0"/>
            </a:ext>
          </a:extLst>
        </a:blip>
        <a:srcRect/>
        <a:stretch>
          <a:fillRect/>
        </a:stretch>
      </xdr:blipFill>
      <xdr:spPr bwMode="auto">
        <a:xfrm>
          <a:off x="66675" y="47625"/>
          <a:ext cx="2295525" cy="852420"/>
        </a:xfrm>
        <a:prstGeom prst="rect">
          <a:avLst/>
        </a:prstGeom>
        <a:solidFill>
          <a:schemeClr val="bg1"/>
        </a:solidFill>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6</xdr:col>
      <xdr:colOff>706257</xdr:colOff>
      <xdr:row>32</xdr:row>
      <xdr:rowOff>146675</xdr:rowOff>
    </xdr:from>
    <xdr:to>
      <xdr:col>8</xdr:col>
      <xdr:colOff>336140</xdr:colOff>
      <xdr:row>35</xdr:row>
      <xdr:rowOff>163107</xdr:rowOff>
    </xdr:to>
    <xdr:pic>
      <xdr:nvPicPr>
        <xdr:cNvPr id="2" name="Imagen 1">
          <a:extLst>
            <a:ext uri="{FF2B5EF4-FFF2-40B4-BE49-F238E27FC236}">
              <a16:creationId xmlns:a16="http://schemas.microsoft.com/office/drawing/2014/main" id="{CBF13542-150C-41C3-993F-BE786C157205}"/>
            </a:ext>
          </a:extLst>
        </xdr:cNvPr>
        <xdr:cNvPicPr>
          <a:picLocks noChangeAspect="1"/>
        </xdr:cNvPicPr>
      </xdr:nvPicPr>
      <xdr:blipFill>
        <a:blip xmlns:r="http://schemas.openxmlformats.org/officeDocument/2006/relationships" r:embed="rId1"/>
        <a:stretch>
          <a:fillRect/>
        </a:stretch>
      </xdr:blipFill>
      <xdr:spPr>
        <a:xfrm rot="247533">
          <a:off x="5094107" y="5391775"/>
          <a:ext cx="1153883" cy="505382"/>
        </a:xfrm>
        <a:prstGeom prst="rect">
          <a:avLst/>
        </a:prstGeom>
      </xdr:spPr>
    </xdr:pic>
    <xdr:clientData/>
  </xdr:twoCellAnchor>
  <xdr:oneCellAnchor>
    <xdr:from>
      <xdr:col>1</xdr:col>
      <xdr:colOff>52916</xdr:colOff>
      <xdr:row>1</xdr:row>
      <xdr:rowOff>74082</xdr:rowOff>
    </xdr:from>
    <xdr:ext cx="1852084" cy="809096"/>
    <xdr:pic>
      <xdr:nvPicPr>
        <xdr:cNvPr id="3" name="Imagen 2" descr="Nombre de la empresa&#10;&#10;Descripción generada automáticamente con confianza baja">
          <a:extLst>
            <a:ext uri="{FF2B5EF4-FFF2-40B4-BE49-F238E27FC236}">
              <a16:creationId xmlns:a16="http://schemas.microsoft.com/office/drawing/2014/main" id="{FBD4E130-79C8-45B6-A537-13E702800D3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766"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73025</xdr:colOff>
      <xdr:row>1</xdr:row>
      <xdr:rowOff>95250</xdr:rowOff>
    </xdr:from>
    <xdr:ext cx="1491797" cy="766536"/>
    <xdr:pic>
      <xdr:nvPicPr>
        <xdr:cNvPr id="2" name="Imagen 2" descr="Nombre de la empresa&#10;&#10;Descripción generada automáticamente con confianza baja">
          <a:extLst>
            <a:ext uri="{FF2B5EF4-FFF2-40B4-BE49-F238E27FC236}">
              <a16:creationId xmlns:a16="http://schemas.microsoft.com/office/drawing/2014/main" id="{5E3F61C8-81D3-448C-9C62-4EEC3CA3CFF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4175" y="323850"/>
          <a:ext cx="1491797" cy="7665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5</xdr:col>
      <xdr:colOff>733273</xdr:colOff>
      <xdr:row>25</xdr:row>
      <xdr:rowOff>166309</xdr:rowOff>
    </xdr:from>
    <xdr:to>
      <xdr:col>7</xdr:col>
      <xdr:colOff>284537</xdr:colOff>
      <xdr:row>29</xdr:row>
      <xdr:rowOff>6453</xdr:rowOff>
    </xdr:to>
    <xdr:pic>
      <xdr:nvPicPr>
        <xdr:cNvPr id="3" name="Imagen 2">
          <a:extLst>
            <a:ext uri="{FF2B5EF4-FFF2-40B4-BE49-F238E27FC236}">
              <a16:creationId xmlns:a16="http://schemas.microsoft.com/office/drawing/2014/main" id="{63303A71-5EA2-4812-9C93-9A15B1F4D34D}"/>
            </a:ext>
          </a:extLst>
        </xdr:cNvPr>
        <xdr:cNvPicPr>
          <a:picLocks noChangeAspect="1"/>
        </xdr:cNvPicPr>
      </xdr:nvPicPr>
      <xdr:blipFill>
        <a:blip xmlns:r="http://schemas.openxmlformats.org/officeDocument/2006/relationships" r:embed="rId2"/>
        <a:stretch>
          <a:fillRect/>
        </a:stretch>
      </xdr:blipFill>
      <xdr:spPr>
        <a:xfrm rot="247533">
          <a:off x="5076673" y="4408109"/>
          <a:ext cx="1151464" cy="50054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4.150\rur%20publicado\REGISTRO%20UNICO%20DE%20RECLAMACIONES%20(RUR)%20OSI%2002_07%20SEPT%202015%20-%20COMPARTIDO%20ALAS%2011_3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deltaa-my.sharepoint.com/Users/srgama/Downloads/GUIA%20CONSOLIDADO%2003122020%20(1).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deltaa-my.sharepoint.com/Users/CIRUGIA/Downloads/Anexo_C21012024-0375%20CLINICA%20PUTUMAYO%20901201887_Cartera.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Users\sonia.herrera\AppData\Local\Temp\Temp1_AIFT09.zip\AIFT0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circular%20030\sura\Formato%20AIFT09%20%20MESA%201-%2025-%20FEB-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DICADORES"/>
      <sheetName val="Datos"/>
      <sheetName val="Prestadores"/>
      <sheetName val="Validacion"/>
      <sheetName val="GENERALIDADES"/>
      <sheetName val="Conceptualizacion-Glosa "/>
      <sheetName val="Conceptualización Glosa"/>
      <sheetName val="Conceptualizacion-Glosa_"/>
      <sheetName val="Conceptualización_Glosa"/>
    </sheetNames>
    <sheetDataSet>
      <sheetData sheetId="0"/>
      <sheetData sheetId="1"/>
      <sheetData sheetId="2"/>
      <sheetData sheetId="3">
        <row r="5">
          <cell r="B5" t="str">
            <v>BARRANQUILLA</v>
          </cell>
          <cell r="C5" t="str">
            <v>ARMENIA</v>
          </cell>
          <cell r="E5" t="str">
            <v>COLSANITAS</v>
          </cell>
        </row>
        <row r="6">
          <cell r="B6" t="str">
            <v>BOGOTA</v>
          </cell>
          <cell r="C6" t="str">
            <v>BARRANQUILLA</v>
          </cell>
          <cell r="E6" t="str">
            <v>EPS SANITAS</v>
          </cell>
        </row>
        <row r="7">
          <cell r="B7" t="str">
            <v>BUCARAMANGA</v>
          </cell>
          <cell r="C7" t="str">
            <v>BOGOTA</v>
          </cell>
          <cell r="E7" t="str">
            <v>MEDISANITAS</v>
          </cell>
        </row>
        <row r="8">
          <cell r="B8" t="str">
            <v>CALI</v>
          </cell>
          <cell r="C8" t="str">
            <v>BUCARAMANGA</v>
          </cell>
        </row>
        <row r="9">
          <cell r="B9" t="str">
            <v>MEDELLIN</v>
          </cell>
          <cell r="C9" t="str">
            <v>CALI</v>
          </cell>
        </row>
        <row r="10">
          <cell r="C10" t="str">
            <v>CARTAGENA</v>
          </cell>
          <cell r="D10" t="str">
            <v>AGUADAS</v>
          </cell>
        </row>
        <row r="11">
          <cell r="C11" t="str">
            <v>CARTAGO</v>
          </cell>
          <cell r="D11" t="str">
            <v>AGUAZUL</v>
          </cell>
        </row>
        <row r="12">
          <cell r="C12" t="str">
            <v>CUCUTA</v>
          </cell>
          <cell r="D12" t="str">
            <v>AGUSTIN CODAZZI</v>
          </cell>
        </row>
        <row r="13">
          <cell r="C13" t="str">
            <v>GIRARDOT</v>
          </cell>
          <cell r="D13" t="str">
            <v>AIPE</v>
          </cell>
        </row>
        <row r="14">
          <cell r="C14" t="str">
            <v>IBAGUE</v>
          </cell>
          <cell r="D14" t="str">
            <v>ALDANA</v>
          </cell>
        </row>
        <row r="15">
          <cell r="C15" t="str">
            <v>LETICIA</v>
          </cell>
          <cell r="D15" t="str">
            <v>ALEJANDRIA</v>
          </cell>
        </row>
        <row r="16">
          <cell r="C16" t="str">
            <v>MANIZALES</v>
          </cell>
          <cell r="D16" t="str">
            <v>ALPUJARRA</v>
          </cell>
        </row>
        <row r="17">
          <cell r="C17" t="str">
            <v>MEDELLIN</v>
          </cell>
          <cell r="D17" t="str">
            <v>ALTO BAUDO</v>
          </cell>
        </row>
        <row r="18">
          <cell r="C18" t="str">
            <v>MONTERIA</v>
          </cell>
          <cell r="D18" t="str">
            <v>ALVARADO</v>
          </cell>
        </row>
        <row r="19">
          <cell r="C19" t="str">
            <v>NEIVA</v>
          </cell>
          <cell r="D19" t="str">
            <v>AMAGA</v>
          </cell>
        </row>
        <row r="20">
          <cell r="C20" t="str">
            <v>PALMIRA</v>
          </cell>
          <cell r="D20" t="str">
            <v>AMALFI</v>
          </cell>
        </row>
        <row r="21">
          <cell r="C21" t="str">
            <v>PASTO</v>
          </cell>
          <cell r="D21" t="str">
            <v>ANDALUCIA</v>
          </cell>
        </row>
        <row r="22">
          <cell r="C22" t="str">
            <v>PEREIRA</v>
          </cell>
          <cell r="D22" t="str">
            <v>ANDES</v>
          </cell>
        </row>
        <row r="23">
          <cell r="C23" t="str">
            <v>POPAYAN</v>
          </cell>
          <cell r="D23" t="str">
            <v>ANGELOPOLIS</v>
          </cell>
        </row>
        <row r="24">
          <cell r="C24" t="str">
            <v>QUIBDO</v>
          </cell>
          <cell r="D24" t="str">
            <v>ANGOSTURA</v>
          </cell>
        </row>
        <row r="25">
          <cell r="C25" t="str">
            <v>RIOHACHA                     </v>
          </cell>
          <cell r="D25" t="str">
            <v>ANOLAIMA</v>
          </cell>
        </row>
        <row r="26">
          <cell r="C26" t="str">
            <v>SAN ANDRES</v>
          </cell>
          <cell r="D26" t="str">
            <v>ANSERMA</v>
          </cell>
        </row>
        <row r="27">
          <cell r="C27" t="str">
            <v>SANTA MARTA</v>
          </cell>
          <cell r="D27" t="str">
            <v>ANSERMANUEVO</v>
          </cell>
        </row>
        <row r="28">
          <cell r="C28" t="str">
            <v>SINCELEJO</v>
          </cell>
          <cell r="D28" t="str">
            <v>ANTIOQUIA</v>
          </cell>
        </row>
        <row r="29">
          <cell r="C29" t="str">
            <v>TULUA</v>
          </cell>
          <cell r="D29" t="str">
            <v>ANZA</v>
          </cell>
        </row>
        <row r="30">
          <cell r="C30" t="str">
            <v>TUNJA</v>
          </cell>
          <cell r="D30" t="str">
            <v>ANZOATEGUI</v>
          </cell>
        </row>
        <row r="31">
          <cell r="C31" t="str">
            <v>VALLEDUPAR</v>
          </cell>
          <cell r="D31" t="str">
            <v>APARTADO</v>
          </cell>
        </row>
        <row r="32">
          <cell r="C32" t="str">
            <v>VILLAVICENCIO</v>
          </cell>
          <cell r="D32" t="str">
            <v>APIA</v>
          </cell>
        </row>
        <row r="33">
          <cell r="C33" t="str">
            <v>YOPAL</v>
          </cell>
          <cell r="D33" t="str">
            <v>AQUITANIA</v>
          </cell>
        </row>
        <row r="34">
          <cell r="D34" t="str">
            <v>ARANZAZU</v>
          </cell>
        </row>
        <row r="35">
          <cell r="D35" t="str">
            <v>ARATOCA</v>
          </cell>
        </row>
        <row r="36">
          <cell r="D36" t="str">
            <v>ARAUCA</v>
          </cell>
        </row>
        <row r="37">
          <cell r="D37" t="str">
            <v>ARBELAEZ</v>
          </cell>
        </row>
        <row r="38">
          <cell r="D38" t="str">
            <v>ARBOLEDA</v>
          </cell>
        </row>
        <row r="39">
          <cell r="D39" t="str">
            <v>ARBOLETES</v>
          </cell>
        </row>
        <row r="40">
          <cell r="D40" t="str">
            <v>ARCABUCO</v>
          </cell>
        </row>
        <row r="41">
          <cell r="D41" t="str">
            <v>ARENAL</v>
          </cell>
        </row>
        <row r="42">
          <cell r="D42" t="str">
            <v>ARGELIA</v>
          </cell>
        </row>
        <row r="43">
          <cell r="D43" t="str">
            <v>ARMENIA</v>
          </cell>
        </row>
        <row r="44">
          <cell r="D44" t="str">
            <v>ATACO</v>
          </cell>
        </row>
        <row r="45">
          <cell r="D45" t="str">
            <v>BARANOA</v>
          </cell>
        </row>
        <row r="46">
          <cell r="D46" t="str">
            <v>BARAYA</v>
          </cell>
        </row>
        <row r="47">
          <cell r="D47" t="str">
            <v>BARBOSA</v>
          </cell>
        </row>
        <row r="48">
          <cell r="D48" t="str">
            <v>BARICHARA</v>
          </cell>
        </row>
        <row r="49">
          <cell r="D49" t="str">
            <v>BARRANCA DE UPIA</v>
          </cell>
        </row>
        <row r="50">
          <cell r="D50" t="str">
            <v>BARRANCABERMEJA</v>
          </cell>
        </row>
        <row r="51">
          <cell r="D51" t="str">
            <v>BARRANCAS</v>
          </cell>
        </row>
        <row r="52">
          <cell r="D52" t="str">
            <v>BARRANQUILLA</v>
          </cell>
        </row>
        <row r="53">
          <cell r="D53" t="str">
            <v>BECERRIL</v>
          </cell>
        </row>
        <row r="54">
          <cell r="D54" t="str">
            <v>BELEN DE LOS ANDAQUIES</v>
          </cell>
        </row>
        <row r="55">
          <cell r="D55" t="str">
            <v>BELEN DE UMBRIA</v>
          </cell>
        </row>
        <row r="56">
          <cell r="D56" t="str">
            <v>BELLO</v>
          </cell>
        </row>
        <row r="57">
          <cell r="D57" t="str">
            <v>BELMIRA</v>
          </cell>
        </row>
        <row r="58">
          <cell r="D58" t="str">
            <v>BETANIA</v>
          </cell>
        </row>
        <row r="59">
          <cell r="D59" t="str">
            <v>BOGOTA</v>
          </cell>
        </row>
        <row r="60">
          <cell r="D60" t="str">
            <v>BOJACA</v>
          </cell>
        </row>
        <row r="61">
          <cell r="D61" t="str">
            <v>BOLIVAR</v>
          </cell>
        </row>
        <row r="62">
          <cell r="D62" t="str">
            <v>BOYACA</v>
          </cell>
        </row>
        <row r="63">
          <cell r="D63" t="str">
            <v>BRICEÑO</v>
          </cell>
        </row>
        <row r="64">
          <cell r="D64" t="str">
            <v>BUCARAMANGA</v>
          </cell>
        </row>
        <row r="65">
          <cell r="D65" t="str">
            <v>BUENAVENTURA</v>
          </cell>
        </row>
        <row r="66">
          <cell r="D66" t="str">
            <v>BUENAVISTA</v>
          </cell>
        </row>
        <row r="67">
          <cell r="D67" t="str">
            <v>BUGA</v>
          </cell>
        </row>
        <row r="68">
          <cell r="D68" t="str">
            <v>CA?ASGORDAS</v>
          </cell>
        </row>
        <row r="69">
          <cell r="D69" t="str">
            <v>CABUYARO</v>
          </cell>
        </row>
        <row r="70">
          <cell r="D70" t="str">
            <v>CACHIRA</v>
          </cell>
        </row>
        <row r="71">
          <cell r="D71" t="str">
            <v>CAICEDO</v>
          </cell>
        </row>
        <row r="72">
          <cell r="D72" t="str">
            <v>CAICEDONIA</v>
          </cell>
        </row>
        <row r="73">
          <cell r="D73" t="str">
            <v>CAJAMARCA</v>
          </cell>
        </row>
        <row r="74">
          <cell r="D74" t="str">
            <v>CAJIBIO</v>
          </cell>
        </row>
        <row r="75">
          <cell r="D75" t="str">
            <v>CAJICA</v>
          </cell>
        </row>
        <row r="76">
          <cell r="D76" t="str">
            <v>CALARCA</v>
          </cell>
        </row>
        <row r="77">
          <cell r="D77" t="str">
            <v>CALDAS</v>
          </cell>
        </row>
        <row r="78">
          <cell r="D78" t="str">
            <v>CALI</v>
          </cell>
        </row>
        <row r="79">
          <cell r="D79" t="str">
            <v>CALIMA</v>
          </cell>
        </row>
        <row r="80">
          <cell r="D80" t="str">
            <v>CALOTO</v>
          </cell>
        </row>
        <row r="81">
          <cell r="D81" t="str">
            <v>CAMPOALEGRE</v>
          </cell>
        </row>
        <row r="82">
          <cell r="D82" t="str">
            <v>CANDELARIA</v>
          </cell>
        </row>
        <row r="83">
          <cell r="D83" t="str">
            <v>CAPITANEJO</v>
          </cell>
        </row>
        <row r="84">
          <cell r="D84" t="str">
            <v>CAQUEZA</v>
          </cell>
        </row>
        <row r="85">
          <cell r="D85" t="str">
            <v>CARACOLI</v>
          </cell>
        </row>
        <row r="86">
          <cell r="D86" t="str">
            <v>CARAMANTA</v>
          </cell>
        </row>
        <row r="87">
          <cell r="D87" t="str">
            <v>CAREPA</v>
          </cell>
        </row>
        <row r="88">
          <cell r="D88" t="str">
            <v>CARMEN DE CARUPA</v>
          </cell>
        </row>
        <row r="89">
          <cell r="D89" t="str">
            <v>CARMEN DE VIBORAL</v>
          </cell>
        </row>
        <row r="90">
          <cell r="D90" t="str">
            <v>CAROLINA</v>
          </cell>
        </row>
        <row r="91">
          <cell r="D91" t="str">
            <v>CARTAGENA</v>
          </cell>
        </row>
        <row r="92">
          <cell r="D92" t="str">
            <v>CARTAGO</v>
          </cell>
        </row>
        <row r="93">
          <cell r="D93" t="str">
            <v>CASABIANCA</v>
          </cell>
        </row>
        <row r="94">
          <cell r="D94" t="str">
            <v>CASTILLA LA NUEVA</v>
          </cell>
        </row>
        <row r="95">
          <cell r="D95" t="str">
            <v>CAUCASIA</v>
          </cell>
        </row>
        <row r="96">
          <cell r="D96" t="str">
            <v>CERETE</v>
          </cell>
        </row>
        <row r="97">
          <cell r="D97" t="str">
            <v>CHAPARRAL</v>
          </cell>
        </row>
        <row r="98">
          <cell r="D98" t="str">
            <v>CHARALA</v>
          </cell>
        </row>
        <row r="99">
          <cell r="D99" t="str">
            <v>CHARTA</v>
          </cell>
        </row>
        <row r="100">
          <cell r="D100" t="str">
            <v>CHIA</v>
          </cell>
        </row>
        <row r="101">
          <cell r="D101" t="str">
            <v>CHIGORODO</v>
          </cell>
        </row>
        <row r="102">
          <cell r="D102" t="str">
            <v>CHIMA</v>
          </cell>
        </row>
        <row r="103">
          <cell r="D103" t="str">
            <v>CHINACOTA</v>
          </cell>
        </row>
        <row r="104">
          <cell r="D104" t="str">
            <v>CHINCHINA</v>
          </cell>
        </row>
        <row r="105">
          <cell r="D105" t="str">
            <v>CHINU</v>
          </cell>
        </row>
        <row r="106">
          <cell r="D106" t="str">
            <v>CHIPATA</v>
          </cell>
        </row>
        <row r="107">
          <cell r="D107" t="str">
            <v>CHIQUINQUIRA</v>
          </cell>
        </row>
        <row r="108">
          <cell r="D108" t="str">
            <v>CHIRIGUANA</v>
          </cell>
        </row>
        <row r="109">
          <cell r="D109" t="str">
            <v>CHOCONTA</v>
          </cell>
        </row>
        <row r="110">
          <cell r="D110" t="str">
            <v>CIENAGA</v>
          </cell>
        </row>
        <row r="111">
          <cell r="D111" t="str">
            <v>CIMITARRA</v>
          </cell>
        </row>
        <row r="112">
          <cell r="D112" t="str">
            <v>CIRCASIA</v>
          </cell>
        </row>
        <row r="113">
          <cell r="D113" t="str">
            <v>CISNEROS</v>
          </cell>
        </row>
        <row r="114">
          <cell r="D114" t="str">
            <v>COCORNA</v>
          </cell>
        </row>
        <row r="115">
          <cell r="D115" t="str">
            <v>COELLO</v>
          </cell>
        </row>
        <row r="116">
          <cell r="D116" t="str">
            <v>CONCEPCION</v>
          </cell>
        </row>
        <row r="117">
          <cell r="D117" t="str">
            <v>CONCORDIA</v>
          </cell>
        </row>
        <row r="118">
          <cell r="D118" t="str">
            <v>CONDOTO</v>
          </cell>
        </row>
        <row r="119">
          <cell r="D119" t="str">
            <v>CONSACA</v>
          </cell>
        </row>
        <row r="120">
          <cell r="D120" t="str">
            <v>CONTRATACION</v>
          </cell>
        </row>
        <row r="121">
          <cell r="D121" t="str">
            <v>COPACABANA</v>
          </cell>
        </row>
        <row r="122">
          <cell r="D122" t="str">
            <v>CORDOBA</v>
          </cell>
        </row>
        <row r="123">
          <cell r="D123" t="str">
            <v>COROZAL</v>
          </cell>
        </row>
        <row r="124">
          <cell r="D124" t="str">
            <v>COTA</v>
          </cell>
        </row>
        <row r="125">
          <cell r="D125" t="str">
            <v>CUBARRAL</v>
          </cell>
        </row>
        <row r="126">
          <cell r="D126" t="str">
            <v>CUCUTA</v>
          </cell>
        </row>
        <row r="127">
          <cell r="D127" t="str">
            <v>CUMARAL</v>
          </cell>
        </row>
        <row r="128">
          <cell r="D128" t="str">
            <v>CUMBAL</v>
          </cell>
        </row>
        <row r="129">
          <cell r="D129" t="str">
            <v>CUNDAY</v>
          </cell>
        </row>
        <row r="130">
          <cell r="D130" t="str">
            <v>DAGUA</v>
          </cell>
        </row>
        <row r="131">
          <cell r="D131" t="str">
            <v>DOLORES</v>
          </cell>
        </row>
        <row r="132">
          <cell r="D132" t="str">
            <v>DON MATIAS</v>
          </cell>
        </row>
        <row r="133">
          <cell r="D133" t="str">
            <v>DOS QUEBRADAS</v>
          </cell>
        </row>
        <row r="134">
          <cell r="D134" t="str">
            <v>DUITAMA</v>
          </cell>
        </row>
        <row r="135">
          <cell r="D135" t="str">
            <v>EBEJICO</v>
          </cell>
        </row>
        <row r="136">
          <cell r="D136" t="str">
            <v>EL AGUILA</v>
          </cell>
        </row>
        <row r="137">
          <cell r="D137" t="str">
            <v>EL BAGRE</v>
          </cell>
        </row>
        <row r="138">
          <cell r="D138" t="str">
            <v>EL BANCO</v>
          </cell>
        </row>
        <row r="139">
          <cell r="D139" t="str">
            <v>EL CAIRO</v>
          </cell>
        </row>
        <row r="140">
          <cell r="D140" t="str">
            <v>EL CALVARIO</v>
          </cell>
        </row>
        <row r="141">
          <cell r="D141" t="str">
            <v>EL CARMEN</v>
          </cell>
        </row>
        <row r="142">
          <cell r="D142" t="str">
            <v>EL CARMEN DE BOLIVAR</v>
          </cell>
        </row>
        <row r="143">
          <cell r="D143" t="str">
            <v>EL CASTILLO</v>
          </cell>
        </row>
        <row r="144">
          <cell r="D144" t="str">
            <v>EL CERRITO</v>
          </cell>
        </row>
        <row r="145">
          <cell r="D145" t="str">
            <v>EL COLEGIO</v>
          </cell>
        </row>
        <row r="146">
          <cell r="D146" t="str">
            <v>EL GUACAMAYO</v>
          </cell>
        </row>
        <row r="147">
          <cell r="D147" t="str">
            <v>EL ROSAL</v>
          </cell>
        </row>
        <row r="148">
          <cell r="D148" t="str">
            <v>ENTRERRIOS</v>
          </cell>
        </row>
        <row r="149">
          <cell r="D149" t="str">
            <v>ENVIGADO</v>
          </cell>
        </row>
        <row r="150">
          <cell r="D150" t="str">
            <v>ESPINAL</v>
          </cell>
        </row>
        <row r="151">
          <cell r="D151" t="str">
            <v>FACATATIVA</v>
          </cell>
        </row>
        <row r="152">
          <cell r="D152" t="str">
            <v>FALAN</v>
          </cell>
        </row>
        <row r="153">
          <cell r="D153" t="str">
            <v>FILADELFIA</v>
          </cell>
        </row>
        <row r="154">
          <cell r="D154" t="str">
            <v>FILANDIA</v>
          </cell>
        </row>
        <row r="155">
          <cell r="D155" t="str">
            <v>FLANDES</v>
          </cell>
        </row>
        <row r="156">
          <cell r="D156" t="str">
            <v>FLORENCIA</v>
          </cell>
        </row>
        <row r="157">
          <cell r="D157" t="str">
            <v>FLORIAN</v>
          </cell>
        </row>
        <row r="158">
          <cell r="D158" t="str">
            <v>FLORIDA</v>
          </cell>
        </row>
        <row r="159">
          <cell r="D159" t="str">
            <v>FLORIDABLANCA</v>
          </cell>
        </row>
        <row r="160">
          <cell r="D160" t="str">
            <v>FOMEQUE</v>
          </cell>
        </row>
        <row r="161">
          <cell r="D161" t="str">
            <v>FORTUL</v>
          </cell>
        </row>
        <row r="162">
          <cell r="D162" t="str">
            <v>FREDONIA</v>
          </cell>
        </row>
        <row r="163">
          <cell r="D163" t="str">
            <v>FRESNO</v>
          </cell>
        </row>
        <row r="164">
          <cell r="D164" t="str">
            <v>FRONTINO</v>
          </cell>
        </row>
        <row r="165">
          <cell r="D165" t="str">
            <v>FUENTE DE ORO</v>
          </cell>
        </row>
        <row r="166">
          <cell r="D166" t="str">
            <v>FUNDACION</v>
          </cell>
        </row>
        <row r="167">
          <cell r="D167" t="str">
            <v>FUNZA</v>
          </cell>
        </row>
        <row r="168">
          <cell r="D168" t="str">
            <v>FUSAGASUGA</v>
          </cell>
        </row>
        <row r="169">
          <cell r="D169" t="str">
            <v>GACHANCIPA</v>
          </cell>
        </row>
        <row r="170">
          <cell r="D170" t="str">
            <v>GACHETA</v>
          </cell>
        </row>
        <row r="171">
          <cell r="D171" t="str">
            <v>GALAN</v>
          </cell>
        </row>
        <row r="172">
          <cell r="D172" t="str">
            <v>GAMARRA</v>
          </cell>
        </row>
        <row r="173">
          <cell r="D173" t="str">
            <v>GARAGOA</v>
          </cell>
        </row>
        <row r="174">
          <cell r="D174" t="str">
            <v>GARZON</v>
          </cell>
        </row>
        <row r="175">
          <cell r="D175" t="str">
            <v>GENOVA</v>
          </cell>
        </row>
        <row r="176">
          <cell r="D176" t="str">
            <v>GIGANTE</v>
          </cell>
        </row>
        <row r="177">
          <cell r="D177" t="str">
            <v>GINEBRA</v>
          </cell>
        </row>
        <row r="178">
          <cell r="D178" t="str">
            <v>GIRALDO</v>
          </cell>
        </row>
        <row r="179">
          <cell r="D179" t="str">
            <v>GIRARDOT</v>
          </cell>
        </row>
        <row r="180">
          <cell r="D180" t="str">
            <v>GIRARDOTA</v>
          </cell>
        </row>
        <row r="181">
          <cell r="D181" t="str">
            <v>GIRON</v>
          </cell>
        </row>
        <row r="182">
          <cell r="D182" t="str">
            <v>GOMEZ PLATA</v>
          </cell>
        </row>
        <row r="183">
          <cell r="D183" t="str">
            <v>GRAMALOTE</v>
          </cell>
        </row>
        <row r="184">
          <cell r="D184" t="str">
            <v>GRANADA</v>
          </cell>
        </row>
        <row r="185">
          <cell r="D185" t="str">
            <v>GUACA</v>
          </cell>
        </row>
        <row r="186">
          <cell r="D186" t="str">
            <v>GUACARI</v>
          </cell>
        </row>
        <row r="187">
          <cell r="D187" t="str">
            <v>GUACHETA</v>
          </cell>
        </row>
        <row r="188">
          <cell r="D188" t="str">
            <v>GUADALUPE</v>
          </cell>
        </row>
        <row r="189">
          <cell r="D189" t="str">
            <v>GUADUAS</v>
          </cell>
        </row>
        <row r="190">
          <cell r="D190" t="str">
            <v>GUAITARILLA</v>
          </cell>
        </row>
        <row r="191">
          <cell r="D191" t="str">
            <v>GUAMAL</v>
          </cell>
        </row>
        <row r="192">
          <cell r="D192" t="str">
            <v>GUAMO</v>
          </cell>
        </row>
        <row r="193">
          <cell r="D193" t="str">
            <v>GUARNE</v>
          </cell>
        </row>
        <row r="194">
          <cell r="D194" t="str">
            <v>GUASCA</v>
          </cell>
        </row>
        <row r="195">
          <cell r="D195" t="str">
            <v>GUATAVITA</v>
          </cell>
        </row>
        <row r="196">
          <cell r="D196" t="str">
            <v>GUATEQUE</v>
          </cell>
        </row>
        <row r="197">
          <cell r="D197" t="str">
            <v>GUATICA</v>
          </cell>
        </row>
        <row r="198">
          <cell r="D198" t="str">
            <v>GUAVATA</v>
          </cell>
        </row>
        <row r="199">
          <cell r="D199" t="str">
            <v>GUAYATA</v>
          </cell>
        </row>
        <row r="200">
          <cell r="D200" t="str">
            <v>HELICONIA</v>
          </cell>
        </row>
        <row r="201">
          <cell r="D201" t="str">
            <v>HERVEO</v>
          </cell>
        </row>
        <row r="202">
          <cell r="D202" t="str">
            <v>HISPANIA</v>
          </cell>
        </row>
        <row r="203">
          <cell r="D203" t="str">
            <v>HONDA</v>
          </cell>
        </row>
        <row r="204">
          <cell r="D204" t="str">
            <v>IBAGUE</v>
          </cell>
        </row>
        <row r="205">
          <cell r="D205" t="str">
            <v>IMUES</v>
          </cell>
        </row>
        <row r="206">
          <cell r="D206" t="str">
            <v>INIRIDA</v>
          </cell>
        </row>
        <row r="207">
          <cell r="D207" t="str">
            <v>IPIALES</v>
          </cell>
        </row>
        <row r="208">
          <cell r="D208" t="str">
            <v>IQUIRA</v>
          </cell>
        </row>
        <row r="209">
          <cell r="D209" t="str">
            <v>ITAGUI</v>
          </cell>
        </row>
        <row r="210">
          <cell r="D210" t="str">
            <v>ITSMINA</v>
          </cell>
        </row>
        <row r="211">
          <cell r="D211" t="str">
            <v>JAMBALO</v>
          </cell>
        </row>
        <row r="212">
          <cell r="D212" t="str">
            <v>JAMUNDI</v>
          </cell>
        </row>
        <row r="213">
          <cell r="D213" t="str">
            <v>JARDIN</v>
          </cell>
        </row>
        <row r="214">
          <cell r="D214" t="str">
            <v>JENESANO</v>
          </cell>
        </row>
        <row r="215">
          <cell r="D215" t="str">
            <v>JERICO</v>
          </cell>
        </row>
        <row r="216">
          <cell r="D216" t="str">
            <v>JUNIN</v>
          </cell>
        </row>
        <row r="217">
          <cell r="D217" t="str">
            <v>LA CALERA</v>
          </cell>
        </row>
        <row r="218">
          <cell r="D218" t="str">
            <v>LA CEJA</v>
          </cell>
        </row>
        <row r="219">
          <cell r="D219" t="str">
            <v>LA CUMBRE</v>
          </cell>
        </row>
        <row r="220">
          <cell r="D220" t="str">
            <v>LA DORADA</v>
          </cell>
        </row>
        <row r="221">
          <cell r="D221" t="str">
            <v>LA ESTRELLA</v>
          </cell>
        </row>
        <row r="222">
          <cell r="D222" t="str">
            <v>LA MACARENA</v>
          </cell>
        </row>
        <row r="223">
          <cell r="D223" t="str">
            <v>LA MESA</v>
          </cell>
        </row>
        <row r="224">
          <cell r="D224" t="str">
            <v>LA PALMA</v>
          </cell>
        </row>
        <row r="225">
          <cell r="D225" t="str">
            <v>LA PLATA</v>
          </cell>
        </row>
        <row r="226">
          <cell r="D226" t="str">
            <v>LA TEBAIDA</v>
          </cell>
        </row>
        <row r="227">
          <cell r="D227" t="str">
            <v>LA UNION</v>
          </cell>
        </row>
        <row r="228">
          <cell r="D228" t="str">
            <v>LA URIBE</v>
          </cell>
        </row>
        <row r="229">
          <cell r="D229" t="str">
            <v>LA VEGA</v>
          </cell>
        </row>
        <row r="230">
          <cell r="D230" t="str">
            <v>LA VICTORIA</v>
          </cell>
        </row>
        <row r="231">
          <cell r="D231" t="str">
            <v>LANDAZURI</v>
          </cell>
        </row>
        <row r="232">
          <cell r="D232" t="str">
            <v>LEBRIJA</v>
          </cell>
        </row>
        <row r="233">
          <cell r="D233" t="str">
            <v>LEBRIJA</v>
          </cell>
        </row>
        <row r="234">
          <cell r="D234" t="str">
            <v>LEJANIAS</v>
          </cell>
        </row>
        <row r="235">
          <cell r="D235" t="str">
            <v>LERIDA</v>
          </cell>
        </row>
        <row r="236">
          <cell r="D236" t="str">
            <v>LETICIA</v>
          </cell>
        </row>
        <row r="237">
          <cell r="D237" t="str">
            <v>LIBANO</v>
          </cell>
        </row>
        <row r="238">
          <cell r="D238" t="str">
            <v>LIBORINA</v>
          </cell>
        </row>
        <row r="239">
          <cell r="D239" t="str">
            <v>LORICA</v>
          </cell>
        </row>
        <row r="240">
          <cell r="D240" t="str">
            <v>LOS PATIOS</v>
          </cell>
        </row>
        <row r="241">
          <cell r="D241" t="str">
            <v>MADRID</v>
          </cell>
        </row>
        <row r="242">
          <cell r="D242" t="str">
            <v>MAGANGUE</v>
          </cell>
        </row>
        <row r="243">
          <cell r="D243" t="str">
            <v>MAICAO</v>
          </cell>
        </row>
        <row r="244">
          <cell r="D244" t="str">
            <v>MALAGA</v>
          </cell>
        </row>
        <row r="245">
          <cell r="D245" t="str">
            <v>MALLAMA</v>
          </cell>
        </row>
        <row r="246">
          <cell r="D246" t="str">
            <v>MANIZALES</v>
          </cell>
        </row>
        <row r="247">
          <cell r="D247" t="str">
            <v>MANZANARES</v>
          </cell>
        </row>
        <row r="248">
          <cell r="D248" t="str">
            <v>MAPIRIPAN</v>
          </cell>
        </row>
        <row r="249">
          <cell r="D249" t="str">
            <v>MARINILLA</v>
          </cell>
        </row>
        <row r="250">
          <cell r="D250" t="str">
            <v>MARIQUITA</v>
          </cell>
        </row>
        <row r="251">
          <cell r="D251" t="str">
            <v>MARQUETALIA</v>
          </cell>
        </row>
        <row r="252">
          <cell r="D252" t="str">
            <v>MARSELLA</v>
          </cell>
        </row>
        <row r="253">
          <cell r="D253" t="str">
            <v>MEDELLIN</v>
          </cell>
        </row>
        <row r="254">
          <cell r="D254" t="str">
            <v>MEDINA</v>
          </cell>
        </row>
        <row r="255">
          <cell r="D255" t="str">
            <v>MELGAR</v>
          </cell>
        </row>
        <row r="256">
          <cell r="D256" t="str">
            <v>MESETAS</v>
          </cell>
        </row>
        <row r="257">
          <cell r="D257" t="str">
            <v>MIRAFLORES</v>
          </cell>
        </row>
        <row r="258">
          <cell r="D258" t="str">
            <v>MIRANDA</v>
          </cell>
        </row>
        <row r="259">
          <cell r="D259" t="str">
            <v>MISTRATO</v>
          </cell>
        </row>
        <row r="260">
          <cell r="D260" t="str">
            <v>MITU</v>
          </cell>
        </row>
        <row r="261">
          <cell r="D261" t="str">
            <v>MOCOA</v>
          </cell>
        </row>
        <row r="262">
          <cell r="D262" t="str">
            <v>MOGOTES</v>
          </cell>
        </row>
        <row r="263">
          <cell r="D263" t="str">
            <v>MOMPOS</v>
          </cell>
        </row>
        <row r="264">
          <cell r="D264" t="str">
            <v>MONIQUIRA</v>
          </cell>
        </row>
        <row r="265">
          <cell r="D265" t="str">
            <v>MONTEBELLO</v>
          </cell>
        </row>
        <row r="266">
          <cell r="D266" t="str">
            <v>MONTENEGRO</v>
          </cell>
        </row>
        <row r="267">
          <cell r="D267" t="str">
            <v>MONTERIA</v>
          </cell>
        </row>
        <row r="268">
          <cell r="D268" t="str">
            <v>MOSQUERA</v>
          </cell>
        </row>
        <row r="269">
          <cell r="D269" t="str">
            <v>MUZO</v>
          </cell>
        </row>
        <row r="270">
          <cell r="D270" t="str">
            <v>NATAGAIMA</v>
          </cell>
        </row>
        <row r="271">
          <cell r="D271" t="str">
            <v>NECHI</v>
          </cell>
        </row>
        <row r="272">
          <cell r="D272" t="str">
            <v>NECOCLI</v>
          </cell>
        </row>
        <row r="273">
          <cell r="D273" t="str">
            <v>NEIRA</v>
          </cell>
        </row>
        <row r="274">
          <cell r="D274" t="str">
            <v>NEIVA</v>
          </cell>
        </row>
        <row r="275">
          <cell r="D275" t="str">
            <v>NUEVO COLON</v>
          </cell>
        </row>
        <row r="276">
          <cell r="D276" t="str">
            <v>OBANDO</v>
          </cell>
        </row>
        <row r="277">
          <cell r="D277" t="str">
            <v>OCAMONTE</v>
          </cell>
        </row>
        <row r="278">
          <cell r="D278" t="str">
            <v>OCAÑA</v>
          </cell>
        </row>
        <row r="279">
          <cell r="D279" t="str">
            <v>OIBA</v>
          </cell>
        </row>
        <row r="280">
          <cell r="D280" t="str">
            <v>ONZAGA</v>
          </cell>
        </row>
        <row r="281">
          <cell r="D281" t="str">
            <v>ORITO</v>
          </cell>
        </row>
        <row r="282">
          <cell r="D282" t="str">
            <v>ORTEGA</v>
          </cell>
        </row>
        <row r="283">
          <cell r="D283" t="str">
            <v>OTANCHE</v>
          </cell>
        </row>
        <row r="284">
          <cell r="D284" t="str">
            <v>PACHO</v>
          </cell>
        </row>
        <row r="285">
          <cell r="D285" t="str">
            <v>PACORA</v>
          </cell>
        </row>
        <row r="286">
          <cell r="D286" t="str">
            <v>PAICOL</v>
          </cell>
        </row>
        <row r="287">
          <cell r="D287" t="str">
            <v>PAILITAS</v>
          </cell>
        </row>
        <row r="288">
          <cell r="D288" t="str">
            <v>PAIPA</v>
          </cell>
        </row>
        <row r="289">
          <cell r="D289" t="str">
            <v>PALERMO</v>
          </cell>
        </row>
        <row r="290">
          <cell r="D290" t="str">
            <v>PALESTINA</v>
          </cell>
        </row>
        <row r="291">
          <cell r="D291" t="str">
            <v>PALMIRA</v>
          </cell>
        </row>
        <row r="292">
          <cell r="D292" t="str">
            <v>PAMPLONA</v>
          </cell>
        </row>
        <row r="293">
          <cell r="D293" t="str">
            <v>PARAMO</v>
          </cell>
        </row>
        <row r="294">
          <cell r="D294" t="str">
            <v>PASTO</v>
          </cell>
        </row>
        <row r="295">
          <cell r="D295" t="str">
            <v>PAYA</v>
          </cell>
        </row>
        <row r="296">
          <cell r="D296" t="str">
            <v>PE?OL</v>
          </cell>
        </row>
        <row r="297">
          <cell r="D297" t="str">
            <v>PENSILVANIA</v>
          </cell>
        </row>
        <row r="298">
          <cell r="D298" t="str">
            <v>PEQUE</v>
          </cell>
        </row>
        <row r="299">
          <cell r="D299" t="str">
            <v>PEREIRA</v>
          </cell>
        </row>
        <row r="300">
          <cell r="D300" t="str">
            <v>PIEDECUESTA</v>
          </cell>
        </row>
        <row r="301">
          <cell r="D301" t="str">
            <v>PIEDRAS</v>
          </cell>
        </row>
        <row r="302">
          <cell r="D302" t="str">
            <v>PIENDAMO</v>
          </cell>
        </row>
        <row r="303">
          <cell r="D303" t="str">
            <v>PIJAO</v>
          </cell>
        </row>
        <row r="304">
          <cell r="D304" t="str">
            <v>PINILLOS</v>
          </cell>
        </row>
        <row r="305">
          <cell r="D305" t="str">
            <v>PITAL</v>
          </cell>
        </row>
        <row r="306">
          <cell r="D306" t="str">
            <v>PITALITO</v>
          </cell>
        </row>
        <row r="307">
          <cell r="D307" t="str">
            <v>PIVIJAY</v>
          </cell>
        </row>
        <row r="308">
          <cell r="D308" t="str">
            <v>PLANADAS</v>
          </cell>
        </row>
        <row r="309">
          <cell r="D309" t="str">
            <v>PLANETA RICA</v>
          </cell>
        </row>
        <row r="310">
          <cell r="D310" t="str">
            <v>PLATO</v>
          </cell>
        </row>
        <row r="311">
          <cell r="D311" t="str">
            <v>POPAYAN</v>
          </cell>
        </row>
        <row r="312">
          <cell r="D312" t="str">
            <v>PRADERA</v>
          </cell>
        </row>
        <row r="313">
          <cell r="D313" t="str">
            <v>PRADO</v>
          </cell>
        </row>
        <row r="314">
          <cell r="D314" t="str">
            <v>PUEBLO RICO</v>
          </cell>
        </row>
        <row r="315">
          <cell r="D315" t="str">
            <v>PUEBLORRICO</v>
          </cell>
        </row>
        <row r="316">
          <cell r="D316" t="str">
            <v>PUENTE NACIONAL</v>
          </cell>
        </row>
        <row r="317">
          <cell r="D317" t="str">
            <v>PUERRES</v>
          </cell>
        </row>
        <row r="318">
          <cell r="D318" t="str">
            <v>PUERTO ASIS</v>
          </cell>
        </row>
        <row r="319">
          <cell r="D319" t="str">
            <v>PUERTO BERRIO</v>
          </cell>
        </row>
        <row r="320">
          <cell r="D320" t="str">
            <v>PUERTO BOYACA</v>
          </cell>
        </row>
        <row r="321">
          <cell r="D321" t="str">
            <v>PUERTO COLOMBIA</v>
          </cell>
        </row>
        <row r="322">
          <cell r="D322" t="str">
            <v>PUERTO CONCORDIA</v>
          </cell>
        </row>
        <row r="323">
          <cell r="D323" t="str">
            <v>PUERTO GAITAN</v>
          </cell>
        </row>
        <row r="324">
          <cell r="D324" t="str">
            <v>PUERTO LEGUIZAMO</v>
          </cell>
        </row>
        <row r="325">
          <cell r="D325" t="str">
            <v>PUERTO LLERAS</v>
          </cell>
        </row>
        <row r="326">
          <cell r="D326" t="str">
            <v>PUERTO LOPEZ</v>
          </cell>
        </row>
        <row r="327">
          <cell r="D327" t="str">
            <v>PUERTO NARE</v>
          </cell>
        </row>
        <row r="328">
          <cell r="D328" t="str">
            <v>PUERTO RICO</v>
          </cell>
        </row>
        <row r="329">
          <cell r="D329" t="str">
            <v>PUERTO SALGAR</v>
          </cell>
        </row>
        <row r="330">
          <cell r="D330" t="str">
            <v>PUERTO TEJADA</v>
          </cell>
        </row>
        <row r="331">
          <cell r="D331" t="str">
            <v>PUERTO TRIUNFO</v>
          </cell>
        </row>
        <row r="332">
          <cell r="D332" t="str">
            <v>PURIFICACION</v>
          </cell>
        </row>
        <row r="333">
          <cell r="D333" t="str">
            <v>QUIBDO</v>
          </cell>
        </row>
        <row r="334">
          <cell r="D334" t="str">
            <v>QUIMBAYA</v>
          </cell>
        </row>
        <row r="335">
          <cell r="D335" t="str">
            <v>QUINCHIA</v>
          </cell>
        </row>
        <row r="336">
          <cell r="D336" t="str">
            <v>RAMIRIQUI</v>
          </cell>
        </row>
        <row r="337">
          <cell r="D337" t="str">
            <v>REMEDIOS</v>
          </cell>
        </row>
        <row r="338">
          <cell r="D338" t="str">
            <v>RESTREPO</v>
          </cell>
        </row>
        <row r="339">
          <cell r="D339" t="str">
            <v>RETIRO</v>
          </cell>
        </row>
        <row r="340">
          <cell r="D340" t="str">
            <v>RICAURTE</v>
          </cell>
        </row>
        <row r="341">
          <cell r="D341" t="str">
            <v>RIO DE ORO</v>
          </cell>
        </row>
        <row r="342">
          <cell r="D342" t="str">
            <v>RIOFRIO</v>
          </cell>
        </row>
        <row r="343">
          <cell r="D343" t="str">
            <v>RIOHACHA</v>
          </cell>
        </row>
        <row r="344">
          <cell r="D344" t="str">
            <v>RIONEGRO</v>
          </cell>
        </row>
        <row r="345">
          <cell r="D345" t="str">
            <v>RIOSUCIO</v>
          </cell>
        </row>
        <row r="346">
          <cell r="D346" t="str">
            <v>RIVERA</v>
          </cell>
        </row>
        <row r="347">
          <cell r="D347" t="str">
            <v>ROLDANILLO</v>
          </cell>
        </row>
        <row r="348">
          <cell r="D348" t="str">
            <v>RONCESVALLES</v>
          </cell>
        </row>
        <row r="349">
          <cell r="D349" t="str">
            <v>ROVIRA</v>
          </cell>
        </row>
        <row r="350">
          <cell r="D350" t="str">
            <v>S.ANTONIO TEQUENDAMA</v>
          </cell>
        </row>
        <row r="351">
          <cell r="D351" t="str">
            <v>SABANA DE TORRES</v>
          </cell>
        </row>
        <row r="352">
          <cell r="D352" t="str">
            <v>SABANAGRANDE</v>
          </cell>
        </row>
        <row r="353">
          <cell r="D353" t="str">
            <v>SABANALARGA</v>
          </cell>
        </row>
        <row r="354">
          <cell r="D354" t="str">
            <v>SABANETA</v>
          </cell>
        </row>
        <row r="355">
          <cell r="D355" t="str">
            <v>SABOYA</v>
          </cell>
        </row>
        <row r="356">
          <cell r="D356" t="str">
            <v>SAHAGUN</v>
          </cell>
        </row>
        <row r="357">
          <cell r="D357" t="str">
            <v>SALADOBLANCO</v>
          </cell>
        </row>
        <row r="358">
          <cell r="D358" t="str">
            <v>SALAMINA</v>
          </cell>
        </row>
        <row r="359">
          <cell r="D359" t="str">
            <v>SALDA#A</v>
          </cell>
        </row>
        <row r="360">
          <cell r="D360" t="str">
            <v>SALENTO</v>
          </cell>
        </row>
        <row r="361">
          <cell r="D361" t="str">
            <v>SALGAR</v>
          </cell>
        </row>
        <row r="362">
          <cell r="D362" t="str">
            <v>SAMACA</v>
          </cell>
        </row>
        <row r="363">
          <cell r="D363" t="str">
            <v>SAN AGUSTIN</v>
          </cell>
        </row>
        <row r="364">
          <cell r="D364" t="str">
            <v>SAN ALBERTO</v>
          </cell>
        </row>
        <row r="365">
          <cell r="D365" t="str">
            <v>SAN ANDRES</v>
          </cell>
        </row>
        <row r="366">
          <cell r="D366" t="str">
            <v>SAN ANTONIO</v>
          </cell>
        </row>
        <row r="367">
          <cell r="D367" t="str">
            <v>SAN CARLOS GUAROA</v>
          </cell>
        </row>
        <row r="368">
          <cell r="D368" t="str">
            <v>SAN FRANCISCO</v>
          </cell>
        </row>
        <row r="369">
          <cell r="D369" t="str">
            <v>SAN GIL</v>
          </cell>
        </row>
        <row r="370">
          <cell r="D370" t="str">
            <v>SAN JERONIMO</v>
          </cell>
        </row>
        <row r="371">
          <cell r="D371" t="str">
            <v>SAN JOAQUIN</v>
          </cell>
        </row>
        <row r="372">
          <cell r="D372" t="str">
            <v>SAN JOSE</v>
          </cell>
        </row>
        <row r="373">
          <cell r="D373" t="str">
            <v>SAN JOSE DE LA MONTA?A</v>
          </cell>
        </row>
        <row r="374">
          <cell r="D374" t="str">
            <v>SAN JOSE DEL GUAVIARE</v>
          </cell>
        </row>
        <row r="375">
          <cell r="D375" t="str">
            <v>SAN JUAN DE ARAMA</v>
          </cell>
        </row>
        <row r="376">
          <cell r="D376" t="str">
            <v>SAN JUAN DE RIO SECO</v>
          </cell>
        </row>
        <row r="377">
          <cell r="D377" t="str">
            <v>SAN JUAN DE URABA</v>
          </cell>
        </row>
        <row r="378">
          <cell r="D378" t="str">
            <v>SAN JUAN DEL CESAR</v>
          </cell>
        </row>
        <row r="379">
          <cell r="D379" t="str">
            <v>SAN JUANITO</v>
          </cell>
        </row>
        <row r="380">
          <cell r="D380" t="str">
            <v>SAN LUIS</v>
          </cell>
        </row>
        <row r="381">
          <cell r="D381" t="str">
            <v>SAN LUIS DE GACENO</v>
          </cell>
        </row>
        <row r="382">
          <cell r="D382" t="str">
            <v>SAN MARCOS</v>
          </cell>
        </row>
        <row r="383">
          <cell r="D383" t="str">
            <v>SAN MARTIN</v>
          </cell>
        </row>
        <row r="384">
          <cell r="D384" t="str">
            <v>SAN ONOFRE</v>
          </cell>
        </row>
        <row r="385">
          <cell r="D385" t="str">
            <v>SAN PABLO</v>
          </cell>
        </row>
        <row r="386">
          <cell r="D386" t="str">
            <v>SAN PEDRO</v>
          </cell>
        </row>
        <row r="387">
          <cell r="D387" t="str">
            <v>SAN PEDRO DE URABA</v>
          </cell>
        </row>
        <row r="388">
          <cell r="D388" t="str">
            <v>SAN ROQUE</v>
          </cell>
        </row>
        <row r="389">
          <cell r="D389" t="str">
            <v>SAN VICENTE</v>
          </cell>
        </row>
        <row r="390">
          <cell r="D390" t="str">
            <v>SAN VICENTE DE CHUCURI</v>
          </cell>
        </row>
        <row r="391">
          <cell r="D391" t="str">
            <v>SANDONA</v>
          </cell>
        </row>
        <row r="392">
          <cell r="D392" t="str">
            <v>SANTA ANA</v>
          </cell>
        </row>
        <row r="393">
          <cell r="D393" t="str">
            <v>SANTA BARBARA</v>
          </cell>
        </row>
        <row r="394">
          <cell r="D394" t="str">
            <v>SANTA ISABEL</v>
          </cell>
        </row>
        <row r="395">
          <cell r="D395" t="str">
            <v>SANTA MARIA</v>
          </cell>
        </row>
        <row r="396">
          <cell r="D396" t="str">
            <v>SANTA MARTA</v>
          </cell>
        </row>
        <row r="397">
          <cell r="D397" t="str">
            <v>SANTA ROSA DE CABAL</v>
          </cell>
        </row>
        <row r="398">
          <cell r="D398" t="str">
            <v>SANTA ROSA DE OSOS</v>
          </cell>
        </row>
        <row r="399">
          <cell r="D399" t="str">
            <v>SANTANA</v>
          </cell>
        </row>
        <row r="400">
          <cell r="D400" t="str">
            <v>SANTANDER DE QUILICHAO</v>
          </cell>
        </row>
        <row r="401">
          <cell r="D401" t="str">
            <v>SANTO DOMINGO</v>
          </cell>
        </row>
        <row r="402">
          <cell r="D402" t="str">
            <v>SANTO TOMAS</v>
          </cell>
        </row>
        <row r="403">
          <cell r="D403" t="str">
            <v>SANTUARIO</v>
          </cell>
        </row>
        <row r="404">
          <cell r="D404" t="str">
            <v>SARAVENA</v>
          </cell>
        </row>
        <row r="405">
          <cell r="D405" t="str">
            <v>SATIVANORTE</v>
          </cell>
        </row>
        <row r="406">
          <cell r="D406" t="str">
            <v>SEGOVIA</v>
          </cell>
        </row>
        <row r="407">
          <cell r="D407" t="str">
            <v>SESQUILE</v>
          </cell>
        </row>
        <row r="408">
          <cell r="D408" t="str">
            <v>SEVILLA</v>
          </cell>
        </row>
        <row r="409">
          <cell r="D409" t="str">
            <v>SIMACOTA</v>
          </cell>
        </row>
        <row r="410">
          <cell r="D410" t="str">
            <v>SIMITI</v>
          </cell>
        </row>
        <row r="411">
          <cell r="D411" t="str">
            <v>SINCE</v>
          </cell>
        </row>
        <row r="412">
          <cell r="D412" t="str">
            <v>SINCELEJO</v>
          </cell>
        </row>
        <row r="413">
          <cell r="D413" t="str">
            <v>SOACHA</v>
          </cell>
        </row>
        <row r="414">
          <cell r="D414" t="str">
            <v>SOATA</v>
          </cell>
        </row>
        <row r="415">
          <cell r="D415" t="str">
            <v>SOCHA</v>
          </cell>
        </row>
        <row r="416">
          <cell r="D416" t="str">
            <v>SOCORRO</v>
          </cell>
        </row>
        <row r="417">
          <cell r="D417" t="str">
            <v>SOCOTA</v>
          </cell>
        </row>
        <row r="418">
          <cell r="D418" t="str">
            <v>SOGAMOSO</v>
          </cell>
        </row>
        <row r="419">
          <cell r="D419" t="str">
            <v>SOLEDAD</v>
          </cell>
        </row>
        <row r="420">
          <cell r="D420" t="str">
            <v>SONSON</v>
          </cell>
        </row>
        <row r="421">
          <cell r="D421" t="str">
            <v>SOPETRAN</v>
          </cell>
        </row>
        <row r="422">
          <cell r="D422" t="str">
            <v>SOPO</v>
          </cell>
        </row>
        <row r="423">
          <cell r="D423" t="str">
            <v>SUAITA</v>
          </cell>
        </row>
        <row r="424">
          <cell r="D424" t="str">
            <v>SUAZA</v>
          </cell>
        </row>
        <row r="425">
          <cell r="D425" t="str">
            <v>SUBACHOQUE</v>
          </cell>
        </row>
        <row r="426">
          <cell r="D426" t="str">
            <v>SUESCA</v>
          </cell>
        </row>
        <row r="427">
          <cell r="D427" t="str">
            <v>SUPIA</v>
          </cell>
        </row>
        <row r="428">
          <cell r="D428" t="str">
            <v>TABIO</v>
          </cell>
        </row>
        <row r="429">
          <cell r="D429" t="str">
            <v>TAMALAMEQUE</v>
          </cell>
        </row>
        <row r="430">
          <cell r="D430" t="str">
            <v>TAME</v>
          </cell>
        </row>
        <row r="431">
          <cell r="D431" t="str">
            <v>TAMESIS</v>
          </cell>
        </row>
        <row r="432">
          <cell r="D432" t="str">
            <v>TANGUA</v>
          </cell>
        </row>
        <row r="433">
          <cell r="D433" t="str">
            <v>TARQUI</v>
          </cell>
        </row>
        <row r="434">
          <cell r="D434" t="str">
            <v>TARSO</v>
          </cell>
        </row>
        <row r="435">
          <cell r="D435" t="str">
            <v>TAURAMENA</v>
          </cell>
        </row>
        <row r="436">
          <cell r="D436" t="str">
            <v>TENJO</v>
          </cell>
        </row>
        <row r="437">
          <cell r="D437" t="str">
            <v>TENZA</v>
          </cell>
        </row>
        <row r="438">
          <cell r="D438" t="str">
            <v>TERUEL</v>
          </cell>
        </row>
        <row r="439">
          <cell r="D439" t="str">
            <v>TIBASOSA</v>
          </cell>
        </row>
        <row r="440">
          <cell r="D440" t="str">
            <v>TIMBIO</v>
          </cell>
        </row>
        <row r="441">
          <cell r="D441" t="str">
            <v>TITIRIBI</v>
          </cell>
        </row>
        <row r="442">
          <cell r="D442" t="str">
            <v>TOCA</v>
          </cell>
        </row>
        <row r="443">
          <cell r="D443" t="str">
            <v>TOCAIMA</v>
          </cell>
        </row>
        <row r="444">
          <cell r="D444" t="str">
            <v>TOCANCIPA</v>
          </cell>
        </row>
        <row r="445">
          <cell r="D445" t="str">
            <v>TOLEDO</v>
          </cell>
        </row>
        <row r="446">
          <cell r="D446" t="str">
            <v>TOLU</v>
          </cell>
        </row>
        <row r="447">
          <cell r="D447" t="str">
            <v>TORO</v>
          </cell>
        </row>
        <row r="448">
          <cell r="D448" t="str">
            <v>TULUA</v>
          </cell>
        </row>
        <row r="449">
          <cell r="D449" t="str">
            <v>TUMACO</v>
          </cell>
        </row>
        <row r="450">
          <cell r="D450" t="str">
            <v>TUNJA</v>
          </cell>
        </row>
        <row r="451">
          <cell r="D451" t="str">
            <v>TUQUERRES</v>
          </cell>
        </row>
        <row r="452">
          <cell r="D452" t="str">
            <v>TURBO</v>
          </cell>
        </row>
        <row r="453">
          <cell r="D453" t="str">
            <v>TUTA</v>
          </cell>
        </row>
        <row r="454">
          <cell r="D454" t="str">
            <v>UBATE</v>
          </cell>
        </row>
        <row r="455">
          <cell r="D455" t="str">
            <v>UNE</v>
          </cell>
        </row>
        <row r="456">
          <cell r="D456" t="str">
            <v>URAMITA</v>
          </cell>
        </row>
        <row r="457">
          <cell r="D457" t="str">
            <v>URIBIA</v>
          </cell>
        </row>
        <row r="458">
          <cell r="D458" t="str">
            <v>URRAO</v>
          </cell>
        </row>
        <row r="459">
          <cell r="D459" t="str">
            <v>URUMITA</v>
          </cell>
        </row>
        <row r="460">
          <cell r="D460" t="str">
            <v>VALDIVIA</v>
          </cell>
        </row>
        <row r="461">
          <cell r="D461" t="str">
            <v>VALLE DE SAN JOSE</v>
          </cell>
        </row>
        <row r="462">
          <cell r="D462" t="str">
            <v>VALLEDUPAR</v>
          </cell>
        </row>
        <row r="463">
          <cell r="D463" t="str">
            <v>VALPARAISO</v>
          </cell>
        </row>
        <row r="464">
          <cell r="D464" t="str">
            <v>VEGACHI</v>
          </cell>
        </row>
        <row r="465">
          <cell r="D465" t="str">
            <v>VELEZ</v>
          </cell>
        </row>
        <row r="466">
          <cell r="D466" t="str">
            <v>VENADILLO</v>
          </cell>
        </row>
        <row r="467">
          <cell r="D467" t="str">
            <v>VENECIA</v>
          </cell>
        </row>
        <row r="468">
          <cell r="D468" t="str">
            <v>VERGARA</v>
          </cell>
        </row>
        <row r="469">
          <cell r="D469" t="str">
            <v>VICTORIA</v>
          </cell>
        </row>
        <row r="470">
          <cell r="D470" t="str">
            <v>VILLA DE LEYVA</v>
          </cell>
        </row>
        <row r="471">
          <cell r="D471" t="str">
            <v>VILLA DEL ROSARIO</v>
          </cell>
        </row>
        <row r="472">
          <cell r="D472" t="str">
            <v>VILLAMARIA</v>
          </cell>
        </row>
        <row r="473">
          <cell r="D473" t="str">
            <v>VILLANUEVA</v>
          </cell>
        </row>
        <row r="474">
          <cell r="D474" t="str">
            <v>VILLARRICA</v>
          </cell>
        </row>
        <row r="475">
          <cell r="D475" t="str">
            <v>VILLAVICENCIO</v>
          </cell>
        </row>
        <row r="476">
          <cell r="D476" t="str">
            <v>VILLAVIEJA</v>
          </cell>
        </row>
        <row r="477">
          <cell r="D477" t="str">
            <v>VILLETA</v>
          </cell>
        </row>
        <row r="478">
          <cell r="D478" t="str">
            <v>VIOTA</v>
          </cell>
        </row>
        <row r="479">
          <cell r="D479" t="str">
            <v>VISTA HERMOSA</v>
          </cell>
        </row>
        <row r="480">
          <cell r="D480" t="str">
            <v>VITERBO</v>
          </cell>
        </row>
        <row r="481">
          <cell r="D481" t="str">
            <v>YAGUARA</v>
          </cell>
        </row>
        <row r="482">
          <cell r="D482" t="str">
            <v>YALI</v>
          </cell>
        </row>
        <row r="483">
          <cell r="D483" t="str">
            <v>YARUMAL</v>
          </cell>
        </row>
        <row r="484">
          <cell r="D484" t="str">
            <v>YONDO</v>
          </cell>
        </row>
        <row r="485">
          <cell r="D485" t="str">
            <v>YOPAL</v>
          </cell>
        </row>
        <row r="486">
          <cell r="D486" t="str">
            <v>YUMBO</v>
          </cell>
        </row>
        <row r="487">
          <cell r="D487" t="str">
            <v>ZAPATOCA</v>
          </cell>
        </row>
        <row r="488">
          <cell r="D488" t="str">
            <v>ZARZAL</v>
          </cell>
        </row>
        <row r="489">
          <cell r="D489" t="str">
            <v>ZIPACON</v>
          </cell>
        </row>
        <row r="490">
          <cell r="D490" t="str">
            <v>ZIPAQUIRA</v>
          </cell>
        </row>
      </sheetData>
      <sheetData sheetId="4"/>
      <sheetData sheetId="5" refreshError="1"/>
      <sheetData sheetId="6" refreshError="1"/>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UIA"/>
      <sheetName val="Conceptualizacion-Glosa  (3)"/>
      <sheetName val="DIAS FESTIVOS (2)"/>
      <sheetName val="PRESTADORES"/>
      <sheetName val="Conceptualizacion-Glosa__(3)"/>
      <sheetName val="DIAS_FESTIVOS_(2)"/>
    </sheetNames>
    <sheetDataSet>
      <sheetData sheetId="0" refreshError="1"/>
      <sheetData sheetId="1">
        <row r="28">
          <cell r="B28" t="str">
            <v>Pendiente gestión</v>
          </cell>
          <cell r="D28" t="str">
            <v>PARAMÉTRICA</v>
          </cell>
          <cell r="G28" t="str">
            <v>Jurídico</v>
          </cell>
        </row>
        <row r="29">
          <cell r="B29" t="str">
            <v>Tramitado</v>
          </cell>
          <cell r="D29" t="str">
            <v>Servicio contratado y no parametrizado en el modelo (código facturado)</v>
          </cell>
          <cell r="G29" t="str">
            <v>Natural</v>
          </cell>
        </row>
        <row r="30">
          <cell r="B30" t="str">
            <v>En trámite</v>
          </cell>
          <cell r="D30" t="str">
            <v>Servicio contratado a tarifas SOAT vigente y paramétrica sin actualizar</v>
          </cell>
        </row>
        <row r="31">
          <cell r="B31" t="str">
            <v>Caso especial</v>
          </cell>
          <cell r="D31" t="str">
            <v>Redondeo de valores</v>
          </cell>
        </row>
        <row r="32">
          <cell r="D32" t="str">
            <v>Servicio contratado y no parametrizado en el modelo para el lugar de prestación (Hospitalización, Urgencias, Ambulatorio)</v>
          </cell>
        </row>
        <row r="33">
          <cell r="D33" t="str">
            <v>Servicio parametrizado con una tarifa inferior a la contratada con el prestador</v>
          </cell>
        </row>
        <row r="34">
          <cell r="D34" t="str">
            <v>Códigos parametrizados no corresponden al modelo grabado en BH</v>
          </cell>
        </row>
        <row r="35">
          <cell r="D35" t="str">
            <v>Servicio no requiere cobro de Cuota Moderadora Y/o Copago.</v>
          </cell>
        </row>
        <row r="36">
          <cell r="D36" t="str">
            <v>Servicio que requiere copago, el cual no fue liquidado correctamente por el sistema.</v>
          </cell>
        </row>
        <row r="37">
          <cell r="D37" t="str">
            <v>Incidencia en BH: servicio domiciliario no está parametrizado en el sistema para el proceso de radicación de cuentas</v>
          </cell>
        </row>
        <row r="38">
          <cell r="D38" t="str">
            <v xml:space="preserve">GRABACIÓN </v>
          </cell>
        </row>
        <row r="39">
          <cell r="D39" t="str">
            <v xml:space="preserve">Cantidad grabada diferente a la cantidad facturada </v>
          </cell>
        </row>
        <row r="40">
          <cell r="D40" t="str">
            <v>Código grabado no coincide con el facturado</v>
          </cell>
        </row>
        <row r="41">
          <cell r="D41" t="str">
            <v>Servicio autorizado no  grabado en la cuenta en BH</v>
          </cell>
        </row>
        <row r="42">
          <cell r="D42" t="str">
            <v>Fecha de atención grabada diferente a la fecha real de atención.</v>
          </cell>
        </row>
        <row r="43">
          <cell r="D43" t="str">
            <v>Usuario activo para la fecha de prestación del servicio</v>
          </cell>
        </row>
        <row r="44">
          <cell r="D44" t="str">
            <v>Servicio grabado no corresponde a la clase de cuenta  (Hospitalización, Urgencias, Ambulatorio)</v>
          </cell>
        </row>
        <row r="45">
          <cell r="D45" t="str">
            <v>Servicio pactado, homologado y parametrizado para el prestador.</v>
          </cell>
        </row>
        <row r="46">
          <cell r="D46" t="str">
            <v>Cuota Moderadora/Copago liquidado correctamente.</v>
          </cell>
        </row>
        <row r="47">
          <cell r="D47" t="str">
            <v>Servicio facturable de acuerdo al lugar de prestación (Hospitalización, Urgencias, Ambulatorio)</v>
          </cell>
        </row>
        <row r="48">
          <cell r="D48" t="str">
            <v>Valor grabado no coincide con el facturado</v>
          </cell>
        </row>
        <row r="49">
          <cell r="D49" t="str">
            <v>Servicio grabado no coincide con lo pactado con el prestador</v>
          </cell>
        </row>
        <row r="50">
          <cell r="D50" t="str">
            <v>Servicio facturado y grabado no es facturable</v>
          </cell>
        </row>
        <row r="51">
          <cell r="D51" t="str">
            <v>Tipo de documento grabado no corresponde al usuario facturado</v>
          </cell>
        </row>
        <row r="52">
          <cell r="D52" t="str">
            <v>Documento de identificación errado</v>
          </cell>
        </row>
        <row r="53">
          <cell r="D53" t="str">
            <v>Tipo de producto grabado no corresponde al facturado</v>
          </cell>
        </row>
        <row r="54">
          <cell r="D54" t="str">
            <v>AUTORIZACIÓN</v>
          </cell>
        </row>
        <row r="55">
          <cell r="D55" t="str">
            <v>Cantidad autorizada es menor a la cantidad facturada</v>
          </cell>
        </row>
        <row r="56">
          <cell r="D56" t="str">
            <v>Código autorizado diferente al código ordenado</v>
          </cell>
        </row>
        <row r="57">
          <cell r="D57" t="str">
            <v>Afiliado autorizado no corresponde al afiliado de la atención</v>
          </cell>
        </row>
        <row r="58">
          <cell r="D58" t="str">
            <v>Volante anulado posterior a la atención</v>
          </cell>
        </row>
        <row r="59">
          <cell r="D59" t="str">
            <v>AUDITORIA</v>
          </cell>
        </row>
      </sheetData>
      <sheetData sheetId="2" refreshError="1"/>
      <sheetData sheetId="3" refreshError="1"/>
      <sheetData sheetId="4">
        <row r="28">
          <cell r="B28" t="str">
            <v>Pendiente gestión</v>
          </cell>
        </row>
      </sheetData>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A DINAMICA"/>
      <sheetName val="EPS SANITAS"/>
      <sheetName val="Conceptualizacion-Glosa "/>
      <sheetName val="TD CARTERA"/>
      <sheetName val="COMPAÑIA"/>
      <sheetName val="RECLAMACION IPS"/>
      <sheetName val="RELACION DE PAGOS"/>
    </sheetNames>
    <sheetDataSet>
      <sheetData sheetId="0" refreshError="1"/>
      <sheetData sheetId="1" refreshError="1"/>
      <sheetData sheetId="2">
        <row r="2">
          <cell r="B2" t="str">
            <v>Eps Acepta Incidencia de parametrización</v>
          </cell>
        </row>
        <row r="3">
          <cell r="B3" t="str">
            <v>Eps Acepta incidencia de grabación</v>
          </cell>
        </row>
        <row r="4">
          <cell r="B4" t="str">
            <v>Eps acepta incidencia en la autorización</v>
          </cell>
        </row>
        <row r="5">
          <cell r="B5" t="str">
            <v>Eps acepta  ips subsana la glosa</v>
          </cell>
        </row>
        <row r="6">
          <cell r="B6" t="str">
            <v>Eps acepta, incidencia en auditoria de cuentas medicas</v>
          </cell>
        </row>
        <row r="7">
          <cell r="B7" t="str">
            <v>Ips acepta la glosa.</v>
          </cell>
        </row>
        <row r="8">
          <cell r="B8" t="str">
            <v>Eps acepta glosa por cuota moderadora</v>
          </cell>
        </row>
        <row r="9">
          <cell r="B9" t="str">
            <v>Eps acepta glosa por copago</v>
          </cell>
        </row>
      </sheetData>
      <sheetData sheetId="3" refreshError="1"/>
      <sheetData sheetId="4">
        <row r="8">
          <cell r="AK8" t="str">
            <v>FAC+PRE</v>
          </cell>
        </row>
      </sheetData>
      <sheetData sheetId="5" refreshError="1"/>
      <sheetData sheetId="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sheetName val="Formato"/>
      <sheetName val="Hoja2"/>
      <sheetName val="Ejemplo"/>
      <sheetName val="Hoja1"/>
      <sheetName val="AIFT09-MESA1-2-2019"/>
    </sheetNames>
    <sheetDataSet>
      <sheetData sheetId="0"/>
      <sheetData sheetId="1"/>
      <sheetData sheetId="2"/>
      <sheetData sheetId="3"/>
      <sheetData sheetId="4">
        <row r="2">
          <cell r="B2" t="str">
            <v>DEPARTAMENTO ADMINISTRATIVO DE SEGURIDAD SOCIAL DE SUCRE</v>
          </cell>
        </row>
        <row r="3">
          <cell r="B3" t="str">
            <v xml:space="preserve">DEPARTAMENTO ADMINISTRATIVO DISTRITAL DE SALUD  - DADIS </v>
          </cell>
        </row>
        <row r="4">
          <cell r="B4" t="str">
            <v>DIRECCIÓN  TERRITORIAL DE SALUD DE CALDAS</v>
          </cell>
        </row>
        <row r="5">
          <cell r="B5" t="str">
            <v>INSTITUTO DEPARTAMENTAL DE SALUD DE NARIÑO</v>
          </cell>
        </row>
        <row r="6">
          <cell r="B6" t="str">
            <v>INSTITUTO DEPARTAMENTAL DE SALUD DE NORTE DE SANTANDER</v>
          </cell>
        </row>
        <row r="7">
          <cell r="B7" t="str">
            <v>INSTITUTO DEPARTAMENTAL DE SALUD DEL CAQUETÁ</v>
          </cell>
        </row>
        <row r="8">
          <cell r="B8" t="str">
            <v>SECRETARÍA  DE SALUD DEL GUAINÍA</v>
          </cell>
        </row>
        <row r="9">
          <cell r="B9" t="str">
            <v>SECRETARÍA  DEPARTAMENTAL DE SALUD DE LA GUAJIRA</v>
          </cell>
        </row>
        <row r="10">
          <cell r="B10" t="str">
            <v>SECRETARÍA DE DESARROLLO DE LA SALUD DEL MAGDALENA</v>
          </cell>
        </row>
        <row r="11">
          <cell r="B11" t="str">
            <v>SECRETARÍA DE SALUD DE BOYACÁ</v>
          </cell>
        </row>
        <row r="12">
          <cell r="B12" t="str">
            <v>SECRETARÍA DE SALUD DE CUNDINAMARCA</v>
          </cell>
        </row>
        <row r="13">
          <cell r="B13" t="str">
            <v>SECRETARÍA DE SALUD DE SANTANDER</v>
          </cell>
        </row>
        <row r="14">
          <cell r="B14" t="str">
            <v>SECRETARÍA DE SALUD DE VAUPÉS</v>
          </cell>
        </row>
        <row r="15">
          <cell r="B15" t="str">
            <v>SECRETARÍA DE SALUD DEPARTAMENTAL DE BOLÍVAR</v>
          </cell>
        </row>
        <row r="16">
          <cell r="B16" t="str">
            <v>SECRETARÍA DE SALUD DEPARTAMENTAL DE CASANARE</v>
          </cell>
        </row>
        <row r="17">
          <cell r="B17" t="str">
            <v>SECRETARÍA DE SALUD DEPARTAMENTAL DEL HUILA</v>
          </cell>
        </row>
        <row r="18">
          <cell r="B18" t="str">
            <v>SECRETARIA DE SALUD DEPARTAMENTAL DEL VALLE DEL CAUCA</v>
          </cell>
        </row>
        <row r="19">
          <cell r="B19" t="str">
            <v>SECRETARÍA DE SALUD DISTRITAL DE BARRANQUILLA</v>
          </cell>
        </row>
        <row r="20">
          <cell r="B20" t="str">
            <v>SECRETARIA DEPARTAMENTAL DE SALUD  DEL GUAVIARE</v>
          </cell>
        </row>
        <row r="21">
          <cell r="B21" t="str">
            <v>SECRETARÍA DEPARTAMENTAL DE SALUD DE QUINDÍO</v>
          </cell>
        </row>
        <row r="22">
          <cell r="B22" t="str">
            <v>SECRETARIA DEPARTAMENTAL DE SALUD DE RISARALDA</v>
          </cell>
        </row>
        <row r="23">
          <cell r="B23" t="str">
            <v>SECRETARÍA DEPARTAMENTAL DE SALUD DE SAN ANDRÉS</v>
          </cell>
        </row>
        <row r="24">
          <cell r="B24" t="str">
            <v>SECRETARIA DEPARTAMENTAL DE SALUD DE TOLIMA</v>
          </cell>
        </row>
        <row r="25">
          <cell r="B25" t="str">
            <v>SECRETARÍA DEPARTAMENTAL DE SALUD DEL AMAZONAS</v>
          </cell>
        </row>
        <row r="26">
          <cell r="B26" t="str">
            <v>SECRETARÍA DEPARTAMENTAL DE SALUD DEL ATLÁNTICO</v>
          </cell>
        </row>
        <row r="27">
          <cell r="B27" t="str">
            <v>SECRETARÍA DEPARTAMENTAL DE SALUD DEL CAUCA</v>
          </cell>
        </row>
        <row r="28">
          <cell r="B28" t="str">
            <v>SECRETARÍA DEPARTAMENTAL DE SALUD DEL CESAR</v>
          </cell>
        </row>
        <row r="29">
          <cell r="B29" t="str">
            <v>SECRETARÍA DEPARTAMENTAL DE SALUD DEL CHOCÓ</v>
          </cell>
        </row>
        <row r="30">
          <cell r="B30" t="str">
            <v>SECRETARÍA DEPARTAMENTAL DE SALUD DEL PUTUMAYO</v>
          </cell>
        </row>
        <row r="31">
          <cell r="B31" t="str">
            <v>SECRETARÍA DEPARTAMENTAL PARA EL DESARROLLO DE LA SALUD DE CÓRDOBA</v>
          </cell>
        </row>
        <row r="32">
          <cell r="B32" t="str">
            <v>SECRETARÍA DISTRITAL DE SALUD DE BOGOTÁ</v>
          </cell>
        </row>
        <row r="33">
          <cell r="B33" t="str">
            <v>SECRETARÍA DISTRITAL DE SALUD DE SANTA MARTA</v>
          </cell>
        </row>
        <row r="34">
          <cell r="B34" t="str">
            <v>SECRETARÍA SECCIONAL DE SALUD DE VICHADA</v>
          </cell>
        </row>
        <row r="35">
          <cell r="B35" t="str">
            <v>SECRETARÍA SECCIONAL DE SALUD DEL META</v>
          </cell>
        </row>
        <row r="36">
          <cell r="B36" t="str">
            <v>SECRETARÍA SECCIONAL DE SALUD Y PROTECCIÓN SOCIAL DE ANTIOQUIA</v>
          </cell>
        </row>
        <row r="37">
          <cell r="B37" t="str">
            <v>UNIDAD ADMINISTRATIVA ESPECIAL DE SALUD DE ARAUCA</v>
          </cell>
        </row>
      </sheetData>
      <sheetData sheetId="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ESA 1-2020"/>
      <sheetName val="IPS"/>
      <sheetName val="EPS"/>
    </sheetNames>
    <sheetDataSet>
      <sheetData sheetId="0" refreshError="1">
        <row r="6569">
          <cell r="AV6569" t="str">
            <v>GIRO DIRECTO</v>
          </cell>
        </row>
        <row r="6570">
          <cell r="AV6570" t="str">
            <v>GIRO DE TESORERIA</v>
          </cell>
        </row>
        <row r="6571">
          <cell r="AV6571" t="str">
            <v>CESIÓN DE CREDITO</v>
          </cell>
        </row>
        <row r="6572">
          <cell r="AV6572" t="str">
            <v>COMPRA DE CARTERA</v>
          </cell>
        </row>
      </sheetData>
      <sheetData sheetId="1" refreshError="1">
        <row r="2">
          <cell r="A2" t="str">
            <v>ACOUSTIC SYSTEM SAS</v>
          </cell>
          <cell r="B2">
            <v>805001506</v>
          </cell>
        </row>
        <row r="3">
          <cell r="A3" t="str">
            <v>ALERGOLOGOS DE OCCIDENTE</v>
          </cell>
          <cell r="B3">
            <v>900798538</v>
          </cell>
        </row>
        <row r="4">
          <cell r="A4" t="str">
            <v>ANGEL DIAGNOSTICA SA</v>
          </cell>
          <cell r="B4">
            <v>805013591</v>
          </cell>
        </row>
        <row r="5">
          <cell r="A5" t="str">
            <v>ANGIOGRAFIA DE OCCIDENTE</v>
          </cell>
          <cell r="B5">
            <v>800197601</v>
          </cell>
        </row>
        <row r="6">
          <cell r="A6" t="str">
            <v>ASOCIACION DE PERSONAS CON AUTISMO APA</v>
          </cell>
          <cell r="B6">
            <v>800205977</v>
          </cell>
        </row>
        <row r="7">
          <cell r="A7" t="str">
            <v>AUDIOCOM SAS</v>
          </cell>
          <cell r="B7">
            <v>814003448</v>
          </cell>
        </row>
        <row r="8">
          <cell r="A8" t="str">
            <v>BIOTECNICA SAS</v>
          </cell>
          <cell r="B8">
            <v>811033344</v>
          </cell>
        </row>
        <row r="9">
          <cell r="A9" t="str">
            <v>CAJA DE COMPENSACIÓN FAMILIAR DEL VALLE DEL CAUCA-COMFANDI</v>
          </cell>
          <cell r="B9">
            <v>890303208</v>
          </cell>
        </row>
        <row r="10">
          <cell r="A10" t="str">
            <v>CASA MADRE CANGURO ALFA</v>
          </cell>
          <cell r="B10">
            <v>805025186</v>
          </cell>
        </row>
        <row r="11">
          <cell r="A11" t="str">
            <v>CEDIVAIPS</v>
          </cell>
          <cell r="B11">
            <v>805016046</v>
          </cell>
        </row>
        <row r="12">
          <cell r="A12" t="str">
            <v>CENTRO DE NEUROREHABILITACIÓN APAES SAS</v>
          </cell>
          <cell r="B12">
            <v>900328450</v>
          </cell>
        </row>
        <row r="13">
          <cell r="A13" t="str">
            <v>CENTRO DERMATOLOGICO DE CALI</v>
          </cell>
          <cell r="B13">
            <v>900124603</v>
          </cell>
        </row>
        <row r="14">
          <cell r="A14" t="str">
            <v xml:space="preserve">CENTRO MEDICO IMBANACO DE CALI SA </v>
          </cell>
          <cell r="B14">
            <v>890307200</v>
          </cell>
        </row>
        <row r="15">
          <cell r="A15" t="str">
            <v>CENTRO MEDICO SALUD VITAL EJE CAFETERO SAS</v>
          </cell>
          <cell r="B15">
            <v>900062327</v>
          </cell>
        </row>
        <row r="16">
          <cell r="A16" t="str">
            <v>CENTRO MEDICO SAN MARTIN IPS SA</v>
          </cell>
          <cell r="B16">
            <v>830512726</v>
          </cell>
        </row>
        <row r="17">
          <cell r="A17" t="str">
            <v>CIES NEUROREHABILITACION INTEGRAL S.A.S.</v>
          </cell>
          <cell r="B17">
            <v>900862597</v>
          </cell>
        </row>
        <row r="18">
          <cell r="A18" t="str">
            <v>CINICA SAN FRANCISCO</v>
          </cell>
          <cell r="B18">
            <v>800191916</v>
          </cell>
        </row>
        <row r="19">
          <cell r="A19" t="str">
            <v>CLINICA BLANCA SAS</v>
          </cell>
          <cell r="B19">
            <v>900292765</v>
          </cell>
        </row>
        <row r="20">
          <cell r="A20" t="str">
            <v>CLINICA COLSANITAS S.A</v>
          </cell>
          <cell r="B20">
            <v>800149384</v>
          </cell>
        </row>
        <row r="21">
          <cell r="A21" t="str">
            <v>CLINICA DE OCCIDENTE SA</v>
          </cell>
          <cell r="B21">
            <v>890300513</v>
          </cell>
        </row>
        <row r="22">
          <cell r="A22" t="str">
            <v>CLINICA DEL RIO S.A.</v>
          </cell>
          <cell r="B22">
            <v>900249053</v>
          </cell>
        </row>
        <row r="23">
          <cell r="A23" t="str">
            <v>CLINICA OFTALMOLOGICA DE CALI</v>
          </cell>
          <cell r="B23">
            <v>890320032</v>
          </cell>
        </row>
        <row r="24">
          <cell r="A24" t="str">
            <v>CLINICA DE REHABILITACION DEL VALLE S.A</v>
          </cell>
          <cell r="B24">
            <v>821000191</v>
          </cell>
        </row>
        <row r="25">
          <cell r="A25" t="str">
            <v xml:space="preserve">CLINICA DESA SAS </v>
          </cell>
          <cell r="B25">
            <v>900771349</v>
          </cell>
        </row>
        <row r="26">
          <cell r="A26" t="str">
            <v xml:space="preserve">CLINICA FARALLONES S.A </v>
          </cell>
          <cell r="B26">
            <v>800212422</v>
          </cell>
        </row>
        <row r="27">
          <cell r="A27" t="str">
            <v>CLINICA MED</v>
          </cell>
          <cell r="B27">
            <v>900237579</v>
          </cell>
        </row>
        <row r="28">
          <cell r="A28" t="str">
            <v>CLINICA NUEVA DE CALI SAS</v>
          </cell>
          <cell r="B28">
            <v>901158187</v>
          </cell>
        </row>
        <row r="29">
          <cell r="A29" t="str">
            <v>CLINICA NUEVA RAFAEL URIBE URIBE</v>
          </cell>
          <cell r="B29">
            <v>900891513</v>
          </cell>
        </row>
        <row r="30">
          <cell r="A30" t="str">
            <v>CLINICA OFTALMOLOGICA DE CARTAGO SAS</v>
          </cell>
          <cell r="B30">
            <v>900247710</v>
          </cell>
        </row>
        <row r="31">
          <cell r="A31" t="str">
            <v>CLINICA ORIENTE SAS</v>
          </cell>
          <cell r="B31">
            <v>800194671</v>
          </cell>
        </row>
        <row r="32">
          <cell r="A32" t="str">
            <v xml:space="preserve">CLINICA PALMA REAL </v>
          </cell>
          <cell r="B32">
            <v>900699086</v>
          </cell>
        </row>
        <row r="33">
          <cell r="A33" t="str">
            <v>CLINICA PALMIRA S A</v>
          </cell>
          <cell r="B33">
            <v>891300047</v>
          </cell>
        </row>
        <row r="34">
          <cell r="A34" t="str">
            <v xml:space="preserve">CLINICA SAN FERNANDO </v>
          </cell>
          <cell r="B34">
            <v>890300516</v>
          </cell>
        </row>
        <row r="35">
          <cell r="A35" t="str">
            <v>CLINICA SU VIDA SAS</v>
          </cell>
          <cell r="B35">
            <v>900110074</v>
          </cell>
        </row>
        <row r="36">
          <cell r="A36" t="str">
            <v xml:space="preserve">CLINICA UCI DEL RIO </v>
          </cell>
          <cell r="B36">
            <v>900249053</v>
          </cell>
        </row>
        <row r="37">
          <cell r="A37" t="str">
            <v>CLINICA VERSALLES SA</v>
          </cell>
          <cell r="B37">
            <v>800048954</v>
          </cell>
        </row>
        <row r="38">
          <cell r="A38" t="str">
            <v>CLINICAS ODONTOLOGICAS COODONTOLOGOS</v>
          </cell>
          <cell r="B38">
            <v>830118704</v>
          </cell>
        </row>
        <row r="39">
          <cell r="A39" t="str">
            <v>DIALYSER SAS</v>
          </cell>
          <cell r="B39">
            <v>900231793</v>
          </cell>
        </row>
        <row r="40">
          <cell r="A40" t="str">
            <v>DIME CLINICA NEUROCARDIOVASCULAR</v>
          </cell>
          <cell r="B40">
            <v>800024390</v>
          </cell>
        </row>
        <row r="41">
          <cell r="A41" t="str">
            <v>EDUARDO BOLAÑOS IPS SAS</v>
          </cell>
          <cell r="B41">
            <v>900279643</v>
          </cell>
        </row>
        <row r="42">
          <cell r="A42" t="str">
            <v>ESTETICA Y TERAPIAS TEQUENDAMA S.A.S</v>
          </cell>
          <cell r="B42" t="str">
            <v>900.506.087</v>
          </cell>
        </row>
        <row r="43">
          <cell r="A43" t="str">
            <v>FABILU LTDA</v>
          </cell>
          <cell r="B43">
            <v>900242742</v>
          </cell>
        </row>
        <row r="44">
          <cell r="A44" t="str">
            <v>FABISALUD IPS SAS (CRISTO REY)</v>
          </cell>
          <cell r="B44">
            <v>900951033</v>
          </cell>
        </row>
        <row r="45">
          <cell r="A45" t="str">
            <v>FUNCANCER</v>
          </cell>
          <cell r="B45">
            <v>800006313</v>
          </cell>
        </row>
        <row r="46">
          <cell r="A46" t="str">
            <v>FUNDACION CENTRO DE RENACIMIENTO A LA VIDA YOLIMA</v>
          </cell>
          <cell r="B46">
            <v>900193249</v>
          </cell>
        </row>
        <row r="47">
          <cell r="A47" t="str">
            <v>FUNDACION CENTRO TERAPEUTICO IMPRONTA IPS</v>
          </cell>
          <cell r="B47">
            <v>900076101</v>
          </cell>
        </row>
        <row r="48">
          <cell r="A48" t="str">
            <v>FUNDACION CLINICA INFANTIL CLUB NOEL</v>
          </cell>
          <cell r="B48">
            <v>890399020</v>
          </cell>
        </row>
        <row r="49">
          <cell r="A49" t="str">
            <v>FUNDACIÓN DE PROTECCIÓN INFANTIL ROTARIA - IPS OÍMOS</v>
          </cell>
          <cell r="B49">
            <v>891380048</v>
          </cell>
        </row>
        <row r="50">
          <cell r="A50" t="str">
            <v>FUNDACIÓN HOSPITAL SAN JOSE DE BUGA</v>
          </cell>
          <cell r="B50">
            <v>891380054</v>
          </cell>
        </row>
        <row r="51">
          <cell r="A51" t="str">
            <v>FUNDACION ONG MISION POR COLOMBIA</v>
          </cell>
          <cell r="B51">
            <v>821002555</v>
          </cell>
        </row>
        <row r="52">
          <cell r="A52" t="str">
            <v>FUNDACION PARA LA PROMOCION DE LA SALUD Y PREVENCION DE LA ENFERMEDAD RENAL "PREVRENAL"</v>
          </cell>
          <cell r="B52">
            <v>805031507</v>
          </cell>
        </row>
        <row r="53">
          <cell r="A53" t="str">
            <v>FUNDACION SALUVITE</v>
          </cell>
          <cell r="B53">
            <v>805013881</v>
          </cell>
        </row>
        <row r="54">
          <cell r="A54" t="str">
            <v>FUNDACION UNION PARA EL CONTROL DEL CANCER</v>
          </cell>
          <cell r="B54">
            <v>805007737</v>
          </cell>
        </row>
        <row r="55">
          <cell r="A55" t="str">
            <v>FUNDACION YOLIMA</v>
          </cell>
          <cell r="B55">
            <v>900193249</v>
          </cell>
        </row>
        <row r="56">
          <cell r="A56" t="str">
            <v>FUNDACION VALLE DEL LILI</v>
          </cell>
          <cell r="B56">
            <v>890324177</v>
          </cell>
        </row>
        <row r="57">
          <cell r="A57" t="str">
            <v>GAMAGRAFIAS DEL VALLE</v>
          </cell>
          <cell r="B57">
            <v>805022359</v>
          </cell>
        </row>
        <row r="58">
          <cell r="A58" t="str">
            <v>GAMANUCLEAR</v>
          </cell>
          <cell r="B58">
            <v>805017681</v>
          </cell>
        </row>
        <row r="59">
          <cell r="A59" t="str">
            <v>GAR LTDA</v>
          </cell>
          <cell r="B59">
            <v>805001115</v>
          </cell>
        </row>
        <row r="60">
          <cell r="A60" t="str">
            <v>GENOMICS</v>
          </cell>
          <cell r="B60">
            <v>900023605</v>
          </cell>
        </row>
        <row r="61">
          <cell r="A61" t="str">
            <v>GRUPO MEDICO ESPECIALIZADO AIREC Ltda.</v>
          </cell>
          <cell r="B61">
            <v>800075729</v>
          </cell>
        </row>
        <row r="62">
          <cell r="A62" t="str">
            <v>HOSPITAL BENJAMIN BARNEY GASCA</v>
          </cell>
          <cell r="B62">
            <v>891380055</v>
          </cell>
        </row>
        <row r="63">
          <cell r="A63" t="str">
            <v>HOSPITAL DEL ROSARIO DE GINEBRA</v>
          </cell>
          <cell r="B63">
            <v>891380070</v>
          </cell>
        </row>
        <row r="64">
          <cell r="A64" t="str">
            <v>HOSPITAL DEPARTAMENTAL CENTENARIO DE SEVILLA VALLE</v>
          </cell>
          <cell r="B64">
            <v>821003143</v>
          </cell>
        </row>
        <row r="65">
          <cell r="A65" t="str">
            <v xml:space="preserve">HOSPITAL DEPARTAMENTAL PSIQUIATRICO UNIVERSITARIO DEL VALLE </v>
          </cell>
          <cell r="B65">
            <v>890304155</v>
          </cell>
        </row>
        <row r="66">
          <cell r="A66" t="str">
            <v>HOSPITAL DEPARTAMENTAL SAN ANTONIO</v>
          </cell>
          <cell r="B66">
            <v>891900343</v>
          </cell>
        </row>
        <row r="67">
          <cell r="A67" t="str">
            <v>HOSPITAL DEPARTAMENTAL SAN ANTONIO DE PITALITO</v>
          </cell>
          <cell r="B67">
            <v>891180134</v>
          </cell>
        </row>
        <row r="68">
          <cell r="A68" t="str">
            <v>HOSPITAL DEPARTAMENTAL SAN RAFAEL - ZARZAL</v>
          </cell>
          <cell r="B68">
            <v>891900441</v>
          </cell>
        </row>
        <row r="69">
          <cell r="A69" t="str">
            <v xml:space="preserve">HOSPITAL DEPARTAMENTAL TOMAS URIBE URIBE </v>
          </cell>
          <cell r="B69">
            <v>891901158</v>
          </cell>
        </row>
        <row r="70">
          <cell r="A70" t="str">
            <v>HOSPITAL DIVINO NIÑO</v>
          </cell>
          <cell r="B70">
            <v>815001140</v>
          </cell>
        </row>
        <row r="71">
          <cell r="A71" t="str">
            <v>HOSPITAL DPTAL MARIO CORREA RENGIFO</v>
          </cell>
          <cell r="B71">
            <v>890399047</v>
          </cell>
        </row>
        <row r="72">
          <cell r="A72" t="str">
            <v>HOSPITAL FRANCINETH SANCHEZ HURTADO</v>
          </cell>
          <cell r="B72">
            <v>890307040</v>
          </cell>
        </row>
        <row r="73">
          <cell r="A73" t="str">
            <v>HOSPITAL FRANCISCO DE PAULA SANTANDER</v>
          </cell>
          <cell r="B73">
            <v>891500084</v>
          </cell>
        </row>
        <row r="74">
          <cell r="A74" t="str">
            <v>HOSPITAL GERIATRICO SAN MIGUEL</v>
          </cell>
          <cell r="B74">
            <v>890303448</v>
          </cell>
        </row>
        <row r="75">
          <cell r="A75" t="str">
            <v>HOSPITAL GONZALO CONTRERAS ESE LA UNION VALLE</v>
          </cell>
          <cell r="B75">
            <v>891900367</v>
          </cell>
        </row>
        <row r="76">
          <cell r="A76" t="str">
            <v>HOSPITAL INFANTIL LOS ANGELES</v>
          </cell>
          <cell r="B76">
            <v>891200240</v>
          </cell>
        </row>
        <row r="77">
          <cell r="A77" t="str">
            <v>HOSPITAL ISAIAS DUARTE CANCINO</v>
          </cell>
          <cell r="B77">
            <v>805028530</v>
          </cell>
        </row>
        <row r="78">
          <cell r="A78" t="str">
            <v>HOSPITAL KENNEDY  ESE</v>
          </cell>
          <cell r="B78">
            <v>891900732</v>
          </cell>
        </row>
        <row r="79">
          <cell r="A79" t="str">
            <v xml:space="preserve">HOSPITAL LA BUENA ESPERANZA DE YUMBO </v>
          </cell>
          <cell r="B79">
            <v>800030924</v>
          </cell>
        </row>
        <row r="80">
          <cell r="A80" t="str">
            <v>LABORATORIO CLINICO ACACIAS IPS SAS</v>
          </cell>
          <cell r="B80">
            <v>900434749</v>
          </cell>
        </row>
        <row r="81">
          <cell r="A81" t="str">
            <v xml:space="preserve">HOSPITAL LOCAL DE CANDELARIA VALLE </v>
          </cell>
          <cell r="B81">
            <v>891380184</v>
          </cell>
        </row>
        <row r="82">
          <cell r="A82" t="str">
            <v>HOSPITAL LOCAL DE OBANDO E.S.E</v>
          </cell>
          <cell r="B82">
            <v>891901041</v>
          </cell>
        </row>
        <row r="83">
          <cell r="A83" t="str">
            <v>HOSPITAL LOCAL JOSE RUFINO VIVAS</v>
          </cell>
          <cell r="B83">
            <v>890305496</v>
          </cell>
        </row>
        <row r="84">
          <cell r="A84" t="str">
            <v>HOSPITAL LOCAL PEDRO SAENZ DIAZ</v>
          </cell>
          <cell r="B84">
            <v>891902036</v>
          </cell>
        </row>
        <row r="85">
          <cell r="A85" t="str">
            <v xml:space="preserve">HOSPITAL LOCAL SANTA CRUZ </v>
          </cell>
          <cell r="B85">
            <v>891901123</v>
          </cell>
        </row>
        <row r="86">
          <cell r="A86" t="str">
            <v>HOSPITAL LOCAL YOTOCO</v>
          </cell>
          <cell r="B86">
            <v>890309115</v>
          </cell>
        </row>
        <row r="87">
          <cell r="A87" t="str">
            <v>HOSPITAL LUIS A BLANQUE DE LA PLATA</v>
          </cell>
          <cell r="B87">
            <v>835000972</v>
          </cell>
        </row>
        <row r="88">
          <cell r="A88" t="str">
            <v>HOSPITAL NUESTRA SEÑORA DE LOS SANTOS E.S.E.</v>
          </cell>
          <cell r="B88">
            <v>891900481</v>
          </cell>
        </row>
        <row r="89">
          <cell r="A89" t="str">
            <v>HOSPITAL PILOTO DE JAMUNDI</v>
          </cell>
          <cell r="B89">
            <v>890306950</v>
          </cell>
        </row>
        <row r="90">
          <cell r="A90" t="str">
            <v>HOSPITAL PIO XII ESE</v>
          </cell>
          <cell r="B90">
            <v>891901101</v>
          </cell>
        </row>
        <row r="91">
          <cell r="A91" t="str">
            <v>HOSPITAL RAUL OREJUELA BUENO</v>
          </cell>
          <cell r="B91">
            <v>815000316</v>
          </cell>
        </row>
        <row r="92">
          <cell r="A92" t="str">
            <v>HOSPITAL RUBÉN CRUZ VÉLEZ</v>
          </cell>
          <cell r="B92">
            <v>821000831</v>
          </cell>
        </row>
        <row r="93">
          <cell r="A93" t="str">
            <v>HOSPITAL SAGRADA FAMILIA</v>
          </cell>
          <cell r="B93">
            <v>891900361</v>
          </cell>
        </row>
        <row r="94">
          <cell r="A94" t="str">
            <v>HOSPITAL SAN AGUSTIN DE PUERTO MERIZALDE</v>
          </cell>
          <cell r="B94">
            <v>800155000</v>
          </cell>
        </row>
        <row r="95">
          <cell r="A95" t="str">
            <v>HOSPITAL SAN BERNABE ESE</v>
          </cell>
          <cell r="B95">
            <v>891900650</v>
          </cell>
        </row>
        <row r="96">
          <cell r="A96" t="str">
            <v>HOSPITAL SAN JORGE</v>
          </cell>
          <cell r="B96">
            <v>890312380</v>
          </cell>
        </row>
        <row r="97">
          <cell r="A97" t="str">
            <v>HOSPITAL SAN JOSE E.S.E. DE RESTREPO VALLE</v>
          </cell>
          <cell r="B97">
            <v>891901745</v>
          </cell>
        </row>
        <row r="98">
          <cell r="A98" t="str">
            <v>HOSPITAL SAN JUAN DE DIOS CALI</v>
          </cell>
          <cell r="B98">
            <v>890303841</v>
          </cell>
        </row>
        <row r="99">
          <cell r="A99" t="str">
            <v xml:space="preserve">HOSPITAL SAN NICOLAS DE VERSALLES </v>
          </cell>
          <cell r="B99">
            <v>891901061</v>
          </cell>
        </row>
        <row r="100">
          <cell r="A100" t="str">
            <v>HOSPITAL SAN RAFAEL  DEL AGUILA</v>
          </cell>
          <cell r="B100">
            <v>891901082</v>
          </cell>
        </row>
        <row r="101">
          <cell r="A101" t="str">
            <v>HOSPITAL SAN RAFAEL EL CERRITO VALLE</v>
          </cell>
          <cell r="B101">
            <v>891380103</v>
          </cell>
        </row>
        <row r="102">
          <cell r="A102" t="str">
            <v>HOSPITAL SAN ROQUE</v>
          </cell>
          <cell r="B102">
            <v>891301121</v>
          </cell>
        </row>
        <row r="103">
          <cell r="A103" t="str">
            <v>HOSPITAL SAN ROQUE DE GUACARI</v>
          </cell>
          <cell r="B103">
            <v>891380046</v>
          </cell>
        </row>
        <row r="104">
          <cell r="A104" t="str">
            <v>HOSPITAL SAN VICENTE DE PAUL</v>
          </cell>
          <cell r="B104">
            <v>891900438</v>
          </cell>
        </row>
        <row r="105">
          <cell r="A105" t="str">
            <v>HOSPITAL SAN VICENTE FERRER ESE</v>
          </cell>
          <cell r="B105">
            <v>891900390</v>
          </cell>
        </row>
        <row r="106">
          <cell r="A106" t="str">
            <v>HOSPITAL SANTA ANA - BOLIVAR VALLE</v>
          </cell>
          <cell r="B106">
            <v>891900414</v>
          </cell>
        </row>
        <row r="107">
          <cell r="A107" t="str">
            <v>HOSPITAL SANTA ANA DE LOS CABALLEROS  ANSERMANUEVO</v>
          </cell>
          <cell r="B107">
            <v>891900446</v>
          </cell>
        </row>
        <row r="108">
          <cell r="A108" t="str">
            <v>HOSPITAL SANTA CATALINA</v>
          </cell>
          <cell r="B108">
            <v>891900887</v>
          </cell>
        </row>
        <row r="109">
          <cell r="A109" t="str">
            <v>HOSPITAL SANTA LUCIA</v>
          </cell>
          <cell r="B109">
            <v>891901296</v>
          </cell>
        </row>
        <row r="110">
          <cell r="A110" t="str">
            <v>HOSPITAL SANTA MARGARITA</v>
          </cell>
          <cell r="B110">
            <v>800160400</v>
          </cell>
        </row>
        <row r="111">
          <cell r="A111" t="str">
            <v>HOSPITAL SANTANDER</v>
          </cell>
          <cell r="B111">
            <v>891900356</v>
          </cell>
        </row>
        <row r="112">
          <cell r="A112" t="str">
            <v>HOSPITAL ULPIANO TASCON QUINTERO</v>
          </cell>
          <cell r="B112">
            <v>891301447</v>
          </cell>
        </row>
        <row r="113">
          <cell r="A113" t="str">
            <v>HOSPITAL UNIVERSITARIO DEL VALLE EVARISTO GARCIA</v>
          </cell>
          <cell r="B113">
            <v>890303461</v>
          </cell>
        </row>
        <row r="114">
          <cell r="A114" t="str">
            <v>ICOMSALUD IPS</v>
          </cell>
          <cell r="B114">
            <v>900324452</v>
          </cell>
        </row>
        <row r="115">
          <cell r="A115" t="str">
            <v>CLINICA NUESTRA SEÑORA DE LOS REMEDIOS</v>
          </cell>
          <cell r="B115">
            <v>890301430</v>
          </cell>
        </row>
        <row r="116">
          <cell r="A116" t="str">
            <v>INSTITUTO PARA NIÑOS CIEGOS Y SORDOS DEL VALLE DEL CAUCA</v>
          </cell>
          <cell r="B116">
            <v>890303395</v>
          </cell>
        </row>
        <row r="117">
          <cell r="A117" t="str">
            <v>INTEGRAL SOLUTION SD SAS</v>
          </cell>
          <cell r="B117">
            <v>900348830</v>
          </cell>
        </row>
        <row r="118">
          <cell r="A118" t="str">
            <v>IPS CLINICA SALUD FLORIDA SA</v>
          </cell>
          <cell r="B118">
            <v>815000253</v>
          </cell>
        </row>
        <row r="119">
          <cell r="A119" t="str">
            <v>IPS FISIOCENTER CENTRO DE SALUD INTEGRAL SAS</v>
          </cell>
          <cell r="B119">
            <v>900470508</v>
          </cell>
        </row>
        <row r="120">
          <cell r="A120" t="str">
            <v>IPS HYL SALUD SAS</v>
          </cell>
          <cell r="B120">
            <v>900698537</v>
          </cell>
        </row>
        <row r="121">
          <cell r="A121" t="str">
            <v>IPS MUNICIPAL DE CARTAGO</v>
          </cell>
          <cell r="B121">
            <v>836000386</v>
          </cell>
        </row>
        <row r="122">
          <cell r="A122" t="str">
            <v xml:space="preserve">IPS I MALLAMAS </v>
          </cell>
          <cell r="B122">
            <v>837000084</v>
          </cell>
        </row>
        <row r="123">
          <cell r="A123" t="str">
            <v>MEDICARTE S.A</v>
          </cell>
          <cell r="B123">
            <v>900219866</v>
          </cell>
        </row>
        <row r="124">
          <cell r="A124" t="str">
            <v>MEDICINA INTEGRAL EN CASA SAS</v>
          </cell>
          <cell r="B124">
            <v>900169638</v>
          </cell>
        </row>
        <row r="125">
          <cell r="A125" t="str">
            <v>MEDIVALLE SF SAS</v>
          </cell>
          <cell r="B125">
            <v>900517932</v>
          </cell>
        </row>
        <row r="126">
          <cell r="A126" t="str">
            <v>MG MEDICAL GROUP SAS</v>
          </cell>
          <cell r="B126">
            <v>900088052</v>
          </cell>
        </row>
        <row r="127">
          <cell r="A127" t="str">
            <v>MESSER COLOMBIA SA</v>
          </cell>
          <cell r="B127">
            <v>860005114</v>
          </cell>
        </row>
        <row r="128">
          <cell r="A128" t="str">
            <v xml:space="preserve">NEFROLOGOS LTDA </v>
          </cell>
          <cell r="B128">
            <v>800217053</v>
          </cell>
        </row>
        <row r="129">
          <cell r="A129" t="str">
            <v>NEUROFIC LTDA</v>
          </cell>
          <cell r="B129">
            <v>800186901</v>
          </cell>
        </row>
        <row r="130">
          <cell r="A130" t="str">
            <v>OCCIDENTAL DE INVERSIONES MEDICO QUIRURGICAS "CLINICA SIGMA"</v>
          </cell>
          <cell r="B130">
            <v>805026250</v>
          </cell>
        </row>
        <row r="131">
          <cell r="A131" t="str">
            <v xml:space="preserve">OFFIMEDICAS S.A </v>
          </cell>
          <cell r="B131">
            <v>900098550</v>
          </cell>
        </row>
        <row r="132">
          <cell r="A132" t="str">
            <v>ONCOLOGOS ASOCIADOS DE IMBANACO S.A.</v>
          </cell>
          <cell r="B132">
            <v>805003605</v>
          </cell>
        </row>
        <row r="133">
          <cell r="A133" t="str">
            <v xml:space="preserve">ONCOLOGOS DE OCCIDENTE </v>
          </cell>
          <cell r="B133">
            <v>801000713</v>
          </cell>
        </row>
        <row r="134">
          <cell r="A134" t="str">
            <v>PROFAMILIA</v>
          </cell>
          <cell r="B134">
            <v>860013779</v>
          </cell>
        </row>
        <row r="135">
          <cell r="A135" t="str">
            <v>PROGRAMAS INTEGRALES EN SALUD S.A.S.</v>
          </cell>
          <cell r="B135">
            <v>805023021</v>
          </cell>
        </row>
        <row r="136">
          <cell r="A136" t="str">
            <v>PROVIDA FARMACEUTICA S.A.S</v>
          </cell>
          <cell r="B136">
            <v>900550254</v>
          </cell>
        </row>
        <row r="137">
          <cell r="A137" t="str">
            <v>PSICO SALUD Y TRANSFORMACION S.A.S.</v>
          </cell>
          <cell r="B137">
            <v>900235279</v>
          </cell>
        </row>
        <row r="138">
          <cell r="A138" t="str">
            <v>RECUPERAR IPS</v>
          </cell>
          <cell r="B138">
            <v>805026771</v>
          </cell>
        </row>
        <row r="139">
          <cell r="A139" t="str">
            <v>RED DE SALUD DEL CENTRO E.S.E</v>
          </cell>
          <cell r="B139">
            <v>805027261</v>
          </cell>
        </row>
        <row r="140">
          <cell r="A140" t="str">
            <v>RED DE SALUD DEL NORTE E.S.E</v>
          </cell>
          <cell r="B140">
            <v>805027287</v>
          </cell>
        </row>
        <row r="141">
          <cell r="A141" t="str">
            <v>RED DE SALUD DEL ORIENTE EMPRESA SO CIAL DES ESTADO</v>
          </cell>
          <cell r="B141">
            <v>805027337</v>
          </cell>
        </row>
        <row r="142">
          <cell r="A142" t="str">
            <v>RED DE SALUD LADERA E.S.E</v>
          </cell>
          <cell r="B142">
            <v>805027289</v>
          </cell>
        </row>
        <row r="143">
          <cell r="A143" t="str">
            <v xml:space="preserve">RED DE SALUD SURORIENTE </v>
          </cell>
          <cell r="B143">
            <v>805027338</v>
          </cell>
        </row>
        <row r="144">
          <cell r="A144" t="str">
            <v xml:space="preserve">REDESIMAT CLINICA DE FRACTURAS SAS </v>
          </cell>
          <cell r="B144">
            <v>900570697</v>
          </cell>
        </row>
        <row r="145">
          <cell r="A145" t="str">
            <v>REHABILITACION FISICA INTEGRAL IPS EU</v>
          </cell>
          <cell r="B145">
            <v>900045689</v>
          </cell>
        </row>
        <row r="146">
          <cell r="A146" t="str">
            <v>RTS SAS</v>
          </cell>
          <cell r="B146">
            <v>805011262</v>
          </cell>
        </row>
        <row r="147">
          <cell r="A147" t="str">
            <v>RUIZ TENORIO Y CIA  S EN C.S</v>
          </cell>
          <cell r="B147">
            <v>800139305</v>
          </cell>
        </row>
        <row r="148">
          <cell r="A148" t="str">
            <v>SANACION A TU ALCANCE SAS</v>
          </cell>
          <cell r="B148">
            <v>900512688</v>
          </cell>
        </row>
        <row r="149">
          <cell r="A149" t="str">
            <v>SOCIEDAD NSDR S.A.S - CLINICANUESTRA</v>
          </cell>
          <cell r="B149">
            <v>805023423</v>
          </cell>
        </row>
        <row r="150">
          <cell r="A150" t="str">
            <v>SINERGIA GLOBAL EN SALUD</v>
          </cell>
          <cell r="B150">
            <v>900363673</v>
          </cell>
        </row>
        <row r="151">
          <cell r="A151" t="str">
            <v>SU IPS SAS</v>
          </cell>
          <cell r="B151">
            <v>805013193</v>
          </cell>
        </row>
        <row r="152">
          <cell r="A152" t="str">
            <v>SURGIR LTDA</v>
          </cell>
          <cell r="B152">
            <v>800170915</v>
          </cell>
        </row>
        <row r="153">
          <cell r="A153" t="str">
            <v>VILLA SALUD IPS SAS</v>
          </cell>
          <cell r="B153">
            <v>900916542</v>
          </cell>
        </row>
        <row r="154">
          <cell r="A154" t="str">
            <v>UCI VALLE S.A.S</v>
          </cell>
          <cell r="B154">
            <v>900653672</v>
          </cell>
        </row>
        <row r="155">
          <cell r="A155" t="str">
            <v xml:space="preserve">UNIDAD QUIRURGICA RAMON YCAJAL LTDA </v>
          </cell>
          <cell r="B155">
            <v>800193618</v>
          </cell>
        </row>
        <row r="156">
          <cell r="A156" t="str">
            <v>UNIDAD RESPIRATORIA RESPIRAR</v>
          </cell>
          <cell r="B156">
            <v>830515000</v>
          </cell>
        </row>
        <row r="157">
          <cell r="A157">
            <v>0</v>
          </cell>
          <cell r="B157">
            <v>0</v>
          </cell>
        </row>
      </sheetData>
      <sheetData sheetId="2" refreshError="1">
        <row r="1">
          <cell r="J1">
            <v>1</v>
          </cell>
        </row>
        <row r="2">
          <cell r="A2" t="str">
            <v>ALIANSALUD EPS</v>
          </cell>
          <cell r="B2">
            <v>830113831</v>
          </cell>
          <cell r="J2">
            <v>2</v>
          </cell>
        </row>
        <row r="3">
          <cell r="A3" t="str">
            <v>ASMET SALUD EPS</v>
          </cell>
          <cell r="B3">
            <v>817000248</v>
          </cell>
          <cell r="J3">
            <v>3</v>
          </cell>
        </row>
        <row r="4">
          <cell r="A4" t="str">
            <v>ASOCIACION INDIGENA DEL CAUCA - AIC</v>
          </cell>
          <cell r="B4">
            <v>817001773</v>
          </cell>
          <cell r="J4">
            <v>4</v>
          </cell>
        </row>
        <row r="5">
          <cell r="A5" t="str">
            <v>COMFAMILIAR DE NARIÑO</v>
          </cell>
          <cell r="B5">
            <v>891280008</v>
          </cell>
        </row>
        <row r="6">
          <cell r="A6" t="str">
            <v>COMFENALCO</v>
          </cell>
          <cell r="B6">
            <v>890303093</v>
          </cell>
        </row>
        <row r="7">
          <cell r="A7" t="str">
            <v>COMPARTA EPS-S</v>
          </cell>
          <cell r="B7">
            <v>804002105</v>
          </cell>
        </row>
        <row r="8">
          <cell r="A8" t="str">
            <v>COOMEVA EPS SA</v>
          </cell>
          <cell r="B8">
            <v>805000427</v>
          </cell>
        </row>
        <row r="9">
          <cell r="A9" t="str">
            <v>COOSALUD</v>
          </cell>
          <cell r="B9">
            <v>900226715</v>
          </cell>
        </row>
        <row r="10">
          <cell r="A10" t="str">
            <v>CRUZ BLANCA EPS</v>
          </cell>
          <cell r="B10">
            <v>830009783</v>
          </cell>
        </row>
        <row r="11">
          <cell r="A11" t="str">
            <v>EMSSANAR EPS</v>
          </cell>
          <cell r="B11">
            <v>814000337</v>
          </cell>
        </row>
        <row r="12">
          <cell r="A12" t="str">
            <v>AMBUQ  ASOCIACION BARRIOS UNIDOS DE QUIBDO</v>
          </cell>
          <cell r="B12">
            <v>818000140</v>
          </cell>
        </row>
        <row r="13">
          <cell r="A13" t="str">
            <v>INSTITUTO DEPARTAMENTAL DE SALUD DE NARIÑO</v>
          </cell>
          <cell r="B13">
            <v>891280001</v>
          </cell>
        </row>
        <row r="14">
          <cell r="A14" t="str">
            <v>SECRETARIA DE SALUD GOBERNACION EL META</v>
          </cell>
          <cell r="B14">
            <v>890303461</v>
          </cell>
        </row>
        <row r="15">
          <cell r="A15" t="str">
            <v>COMFAMILIAR DEL HUILA</v>
          </cell>
          <cell r="B15">
            <v>891180008</v>
          </cell>
        </row>
        <row r="16">
          <cell r="A16" t="str">
            <v>EPS SANITAS</v>
          </cell>
          <cell r="B16">
            <v>800251440</v>
          </cell>
        </row>
        <row r="17">
          <cell r="A17" t="str">
            <v>SURA - EPS Y MEDICINA PREPAGADA SURAMERICANA S.A.</v>
          </cell>
          <cell r="B17">
            <v>800088702</v>
          </cell>
        </row>
        <row r="18">
          <cell r="A18" t="str">
            <v>FAMISANAR EPS</v>
          </cell>
          <cell r="B18">
            <v>830000364</v>
          </cell>
        </row>
        <row r="19">
          <cell r="A19" t="str">
            <v>SECRETARIA DE SALUD GOBERNACION DEL VALLE DEL CAUCA</v>
          </cell>
          <cell r="B19">
            <v>890399029</v>
          </cell>
        </row>
        <row r="20">
          <cell r="A20" t="str">
            <v>MALLAMAS EPS-I</v>
          </cell>
          <cell r="B20">
            <v>837000084</v>
          </cell>
        </row>
        <row r="21">
          <cell r="A21" t="str">
            <v>MEDIMAS EPS SAS</v>
          </cell>
          <cell r="B21">
            <v>901097473</v>
          </cell>
        </row>
        <row r="22">
          <cell r="A22" t="str">
            <v>NUEVA EPS</v>
          </cell>
          <cell r="B22">
            <v>900156264</v>
          </cell>
        </row>
        <row r="23">
          <cell r="A23" t="str">
            <v>SALUD TOTAL EPS</v>
          </cell>
          <cell r="B23">
            <v>800130907</v>
          </cell>
        </row>
        <row r="24">
          <cell r="A24" t="str">
            <v>SECRETARIA DISTRITAL DE SALUD  DE BUENAVENTURA</v>
          </cell>
          <cell r="B24">
            <v>890399045</v>
          </cell>
        </row>
        <row r="25">
          <cell r="A25" t="str">
            <v>SERVICIO OCCIDENTAL DE SALUD  SOS</v>
          </cell>
          <cell r="B25">
            <v>805001157</v>
          </cell>
        </row>
      </sheetData>
    </sheetDataSet>
  </externalBook>
</externalLink>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7" tint="0.39997558519241921"/>
  </sheetPr>
  <dimension ref="A1:J9"/>
  <sheetViews>
    <sheetView topLeftCell="B1" zoomScaleNormal="100" workbookViewId="0">
      <selection activeCell="J9" sqref="J9"/>
    </sheetView>
  </sheetViews>
  <sheetFormatPr baseColWidth="10" defaultRowHeight="14.5" x14ac:dyDescent="0.35"/>
  <cols>
    <col min="1" max="1" width="13.7265625" customWidth="1"/>
    <col min="2" max="2" width="24.453125" customWidth="1"/>
    <col min="3" max="10" width="17.1796875" customWidth="1"/>
  </cols>
  <sheetData>
    <row r="1" spans="1:10" ht="26.25" customHeight="1" x14ac:dyDescent="0.35">
      <c r="A1" s="1"/>
      <c r="B1" s="1"/>
      <c r="C1" s="105" t="s">
        <v>0</v>
      </c>
      <c r="D1" s="105"/>
      <c r="E1" s="105"/>
      <c r="F1" s="105"/>
      <c r="G1" s="105"/>
      <c r="H1" s="105"/>
      <c r="I1" s="105"/>
      <c r="J1" s="106"/>
    </row>
    <row r="2" spans="1:10" ht="27" customHeight="1" x14ac:dyDescent="0.35">
      <c r="A2" s="4"/>
      <c r="B2" s="4"/>
      <c r="C2" s="107" t="s">
        <v>20</v>
      </c>
      <c r="D2" s="107"/>
      <c r="E2" s="107"/>
      <c r="F2" s="107"/>
      <c r="G2" s="107"/>
      <c r="H2" s="107"/>
      <c r="I2" s="107"/>
      <c r="J2" s="108"/>
    </row>
    <row r="3" spans="1:10" ht="25.5" customHeight="1" thickBot="1" x14ac:dyDescent="0.4">
      <c r="A3" s="4"/>
      <c r="B3" s="4"/>
      <c r="C3" s="109" t="s">
        <v>15</v>
      </c>
      <c r="D3" s="109"/>
      <c r="E3" s="109"/>
      <c r="F3" s="109"/>
      <c r="G3" s="109"/>
      <c r="H3" s="109"/>
      <c r="I3" s="109"/>
      <c r="J3" s="110"/>
    </row>
    <row r="4" spans="1:10" s="5" customFormat="1" ht="20.5" thickBot="1" x14ac:dyDescent="0.4">
      <c r="A4" s="6" t="s">
        <v>1</v>
      </c>
      <c r="B4" s="6" t="s">
        <v>2</v>
      </c>
      <c r="C4" s="7" t="s">
        <v>3</v>
      </c>
      <c r="D4" s="7" t="s">
        <v>4</v>
      </c>
      <c r="E4" s="8" t="s">
        <v>11</v>
      </c>
      <c r="F4" s="7" t="s">
        <v>7</v>
      </c>
      <c r="G4" s="7" t="s">
        <v>14</v>
      </c>
      <c r="H4" s="7" t="s">
        <v>5</v>
      </c>
      <c r="I4" s="7" t="s">
        <v>6</v>
      </c>
      <c r="J4" s="9" t="s">
        <v>8</v>
      </c>
    </row>
    <row r="5" spans="1:10" x14ac:dyDescent="0.35">
      <c r="A5" s="11">
        <v>901201887</v>
      </c>
      <c r="B5" s="3" t="s">
        <v>9</v>
      </c>
      <c r="C5" s="13" t="s">
        <v>10</v>
      </c>
      <c r="D5" s="13">
        <v>181223</v>
      </c>
      <c r="E5" s="13" t="s">
        <v>16</v>
      </c>
      <c r="F5" s="14">
        <v>3688617</v>
      </c>
      <c r="G5" s="13" t="s">
        <v>13</v>
      </c>
      <c r="H5" s="15">
        <v>45646</v>
      </c>
      <c r="I5" s="15">
        <v>45667</v>
      </c>
      <c r="J5" s="16">
        <v>3355717</v>
      </c>
    </row>
    <row r="6" spans="1:10" x14ac:dyDescent="0.35">
      <c r="A6" s="12">
        <v>901201887</v>
      </c>
      <c r="B6" s="2" t="s">
        <v>9</v>
      </c>
      <c r="C6" s="17" t="s">
        <v>10</v>
      </c>
      <c r="D6" s="17">
        <v>181340</v>
      </c>
      <c r="E6" s="17" t="s">
        <v>17</v>
      </c>
      <c r="F6" s="18">
        <v>27543536</v>
      </c>
      <c r="G6" s="17" t="s">
        <v>13</v>
      </c>
      <c r="H6" s="19">
        <v>45646</v>
      </c>
      <c r="I6" s="19">
        <v>45667</v>
      </c>
      <c r="J6" s="20">
        <v>27543536</v>
      </c>
    </row>
    <row r="7" spans="1:10" x14ac:dyDescent="0.35">
      <c r="A7" s="12">
        <v>901201887</v>
      </c>
      <c r="B7" s="2" t="s">
        <v>9</v>
      </c>
      <c r="C7" s="17" t="s">
        <v>10</v>
      </c>
      <c r="D7" s="17">
        <v>182574</v>
      </c>
      <c r="E7" s="17" t="s">
        <v>18</v>
      </c>
      <c r="F7" s="18">
        <v>635800</v>
      </c>
      <c r="G7" s="17" t="s">
        <v>13</v>
      </c>
      <c r="H7" s="19">
        <v>45653</v>
      </c>
      <c r="I7" s="19">
        <v>45667</v>
      </c>
      <c r="J7" s="20">
        <v>635800</v>
      </c>
    </row>
    <row r="8" spans="1:10" x14ac:dyDescent="0.35">
      <c r="A8" s="12">
        <v>901201887</v>
      </c>
      <c r="B8" s="2" t="s">
        <v>9</v>
      </c>
      <c r="C8" s="17" t="s">
        <v>10</v>
      </c>
      <c r="D8" s="17">
        <v>189860</v>
      </c>
      <c r="E8" s="17" t="s">
        <v>19</v>
      </c>
      <c r="F8" s="18">
        <v>116900</v>
      </c>
      <c r="G8" s="17" t="s">
        <v>13</v>
      </c>
      <c r="H8" s="19">
        <v>45699</v>
      </c>
      <c r="I8" s="19">
        <v>45719</v>
      </c>
      <c r="J8" s="20">
        <v>116900</v>
      </c>
    </row>
    <row r="9" spans="1:10" ht="27.75" customHeight="1" thickBot="1" x14ac:dyDescent="0.4">
      <c r="A9" s="111" t="s">
        <v>12</v>
      </c>
      <c r="B9" s="111"/>
      <c r="C9" s="111"/>
      <c r="D9" s="111"/>
      <c r="E9" s="111"/>
      <c r="F9" s="111"/>
      <c r="G9" s="111"/>
      <c r="H9" s="111"/>
      <c r="I9" s="111"/>
      <c r="J9" s="10">
        <f>SUM(J5:J8)</f>
        <v>31651953</v>
      </c>
    </row>
  </sheetData>
  <mergeCells count="4">
    <mergeCell ref="C1:J1"/>
    <mergeCell ref="C2:J2"/>
    <mergeCell ref="C3:J3"/>
    <mergeCell ref="A9:I9"/>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77CE6A-B6B3-444A-98DD-0A723D0996D1}">
  <dimension ref="A1:AX6"/>
  <sheetViews>
    <sheetView topLeftCell="P1" workbookViewId="0">
      <selection activeCell="X14" sqref="X14"/>
    </sheetView>
  </sheetViews>
  <sheetFormatPr baseColWidth="10" defaultRowHeight="14.5" x14ac:dyDescent="0.35"/>
  <cols>
    <col min="1" max="1" width="9" customWidth="1"/>
    <col min="3" max="3" width="8.26953125" customWidth="1"/>
    <col min="4" max="4" width="8.90625" customWidth="1"/>
    <col min="5" max="5" width="9.54296875" customWidth="1"/>
    <col min="14" max="14" width="12.7265625" bestFit="1" customWidth="1"/>
    <col min="29" max="31" width="12.54296875" customWidth="1"/>
    <col min="32" max="32" width="13" customWidth="1"/>
    <col min="40" max="40" width="13.90625" customWidth="1"/>
    <col min="42" max="42" width="13.6328125" customWidth="1"/>
    <col min="44" max="44" width="12" customWidth="1"/>
    <col min="47" max="47" width="13.81640625" customWidth="1"/>
    <col min="50" max="50" width="13.1796875" customWidth="1"/>
  </cols>
  <sheetData>
    <row r="1" spans="1:50" s="31" customFormat="1" ht="10" x14ac:dyDescent="0.2">
      <c r="A1" s="21">
        <v>45777</v>
      </c>
      <c r="B1" s="22"/>
      <c r="C1" s="22"/>
      <c r="D1" s="22"/>
      <c r="E1" s="22"/>
      <c r="F1" s="22"/>
      <c r="G1" s="23"/>
      <c r="H1" s="23"/>
      <c r="I1" s="24">
        <f>+SUBTOTAL(9,I3:I1048576)</f>
        <v>31984853</v>
      </c>
      <c r="J1" s="24">
        <f>+SUBTOTAL(9,J3:J1048576)</f>
        <v>31651953</v>
      </c>
      <c r="K1" s="22"/>
      <c r="L1" s="25">
        <f>+J1-SUM(AJ1:AR1)</f>
        <v>0</v>
      </c>
      <c r="M1" s="26"/>
      <c r="N1" s="27">
        <f>+SUBTOTAL(9,N3:N26698)</f>
        <v>28744353</v>
      </c>
      <c r="O1" s="28"/>
      <c r="P1" s="26"/>
      <c r="Q1" s="23"/>
      <c r="R1" s="23"/>
      <c r="S1" s="23"/>
      <c r="T1" s="23"/>
      <c r="U1" s="26"/>
      <c r="V1" s="26"/>
      <c r="W1" s="27">
        <f t="shared" ref="W1:AA1" si="0">+SUBTOTAL(9,W3:W26698)</f>
        <v>31984853</v>
      </c>
      <c r="X1" s="27">
        <f t="shared" si="0"/>
        <v>5960417</v>
      </c>
      <c r="Y1" s="27">
        <f t="shared" si="0"/>
        <v>332900</v>
      </c>
      <c r="Z1" s="27">
        <f t="shared" si="0"/>
        <v>332900</v>
      </c>
      <c r="AA1" s="27">
        <f t="shared" si="0"/>
        <v>1636000</v>
      </c>
      <c r="AB1" s="26"/>
      <c r="AC1" s="27">
        <f t="shared" ref="AC1" si="1">+SUBTOTAL(9,AC3:AC26698)</f>
        <v>23400</v>
      </c>
      <c r="AD1" s="26"/>
      <c r="AE1" s="26"/>
      <c r="AF1" s="26"/>
      <c r="AG1" s="26"/>
      <c r="AH1" s="26"/>
      <c r="AI1" s="26"/>
      <c r="AJ1" s="27">
        <f t="shared" ref="AJ1:AS1" si="2">+SUBTOTAL(9,AJ3:AJ26698)</f>
        <v>635800</v>
      </c>
      <c r="AK1" s="27">
        <f t="shared" si="2"/>
        <v>0</v>
      </c>
      <c r="AL1" s="27">
        <f t="shared" si="2"/>
        <v>0</v>
      </c>
      <c r="AM1" s="27">
        <f t="shared" si="2"/>
        <v>0</v>
      </c>
      <c r="AN1" s="27">
        <f t="shared" si="2"/>
        <v>0</v>
      </c>
      <c r="AO1" s="27">
        <f t="shared" si="2"/>
        <v>1636000</v>
      </c>
      <c r="AP1" s="27">
        <f t="shared" si="2"/>
        <v>29380153</v>
      </c>
      <c r="AQ1" s="27">
        <f t="shared" si="2"/>
        <v>0</v>
      </c>
      <c r="AR1" s="27">
        <f t="shared" si="2"/>
        <v>0</v>
      </c>
      <c r="AS1" s="27">
        <f t="shared" si="2"/>
        <v>635800</v>
      </c>
      <c r="AT1" s="29"/>
      <c r="AU1" s="29"/>
      <c r="AV1" s="29"/>
      <c r="AW1" s="29"/>
      <c r="AX1" s="30"/>
    </row>
    <row r="2" spans="1:50" s="31" customFormat="1" ht="30" x14ac:dyDescent="0.2">
      <c r="A2" s="32" t="s">
        <v>21</v>
      </c>
      <c r="B2" s="32" t="s">
        <v>22</v>
      </c>
      <c r="C2" s="32" t="s">
        <v>23</v>
      </c>
      <c r="D2" s="32" t="s">
        <v>24</v>
      </c>
      <c r="E2" s="32" t="s">
        <v>11</v>
      </c>
      <c r="F2" s="32" t="s">
        <v>25</v>
      </c>
      <c r="G2" s="33" t="s">
        <v>26</v>
      </c>
      <c r="H2" s="33" t="s">
        <v>27</v>
      </c>
      <c r="I2" s="34" t="s">
        <v>28</v>
      </c>
      <c r="J2" s="34" t="s">
        <v>29</v>
      </c>
      <c r="K2" s="32" t="s">
        <v>30</v>
      </c>
      <c r="L2" s="35" t="s">
        <v>31</v>
      </c>
      <c r="M2" s="36" t="str">
        <f ca="1">+CONCATENATE("ESTADO EPS ",TEXT(TODAY(),"DD-MM-YYYY"))</f>
        <v>ESTADO EPS 21-05-2025</v>
      </c>
      <c r="N2" s="37" t="s">
        <v>32</v>
      </c>
      <c r="O2" s="38" t="s">
        <v>33</v>
      </c>
      <c r="P2" s="39" t="s">
        <v>34</v>
      </c>
      <c r="Q2" s="40" t="s">
        <v>35</v>
      </c>
      <c r="R2" s="40" t="s">
        <v>36</v>
      </c>
      <c r="S2" s="40" t="s">
        <v>37</v>
      </c>
      <c r="T2" s="40" t="s">
        <v>38</v>
      </c>
      <c r="U2" s="39" t="s">
        <v>39</v>
      </c>
      <c r="V2" s="39" t="s">
        <v>40</v>
      </c>
      <c r="W2" s="39" t="s">
        <v>41</v>
      </c>
      <c r="X2" s="39" t="s">
        <v>42</v>
      </c>
      <c r="Y2" s="39" t="s">
        <v>43</v>
      </c>
      <c r="Z2" s="39" t="s">
        <v>44</v>
      </c>
      <c r="AA2" s="39" t="s">
        <v>45</v>
      </c>
      <c r="AB2" s="39" t="s">
        <v>47</v>
      </c>
      <c r="AC2" s="41" t="s">
        <v>48</v>
      </c>
      <c r="AD2" s="41" t="s">
        <v>49</v>
      </c>
      <c r="AE2" s="41" t="s">
        <v>50</v>
      </c>
      <c r="AF2" s="41" t="s">
        <v>51</v>
      </c>
      <c r="AG2" s="41" t="s">
        <v>52</v>
      </c>
      <c r="AH2" s="41" t="s">
        <v>53</v>
      </c>
      <c r="AI2" s="41" t="s">
        <v>54</v>
      </c>
      <c r="AJ2" s="42" t="s">
        <v>55</v>
      </c>
      <c r="AK2" s="42" t="s">
        <v>56</v>
      </c>
      <c r="AL2" s="42" t="s">
        <v>57</v>
      </c>
      <c r="AM2" s="42" t="s">
        <v>46</v>
      </c>
      <c r="AN2" s="42" t="s">
        <v>58</v>
      </c>
      <c r="AO2" s="42" t="s">
        <v>45</v>
      </c>
      <c r="AP2" s="42" t="s">
        <v>59</v>
      </c>
      <c r="AQ2" s="42" t="s">
        <v>60</v>
      </c>
      <c r="AR2" s="43" t="s">
        <v>61</v>
      </c>
      <c r="AS2" s="44" t="s">
        <v>62</v>
      </c>
      <c r="AT2" s="44" t="s">
        <v>63</v>
      </c>
      <c r="AU2" s="44" t="s">
        <v>64</v>
      </c>
      <c r="AV2" s="44" t="s">
        <v>65</v>
      </c>
      <c r="AW2" s="44" t="s">
        <v>66</v>
      </c>
      <c r="AX2" s="45" t="s">
        <v>67</v>
      </c>
    </row>
    <row r="3" spans="1:50" s="31" customFormat="1" ht="10" x14ac:dyDescent="0.2">
      <c r="A3" s="46">
        <v>901201887</v>
      </c>
      <c r="B3" s="46" t="s">
        <v>68</v>
      </c>
      <c r="C3" s="47" t="s">
        <v>10</v>
      </c>
      <c r="D3" s="46">
        <v>181223</v>
      </c>
      <c r="E3" s="46" t="s">
        <v>16</v>
      </c>
      <c r="F3" s="46" t="s">
        <v>69</v>
      </c>
      <c r="G3" s="49">
        <v>45646</v>
      </c>
      <c r="H3" s="50">
        <v>45667</v>
      </c>
      <c r="I3" s="51">
        <v>3688617</v>
      </c>
      <c r="J3" s="51">
        <v>3355717</v>
      </c>
      <c r="K3" s="46" t="s">
        <v>13</v>
      </c>
      <c r="L3" s="48" t="s">
        <v>89</v>
      </c>
      <c r="M3" s="48" t="s">
        <v>88</v>
      </c>
      <c r="N3" s="52">
        <v>3355717</v>
      </c>
      <c r="O3" s="48">
        <v>1222586682</v>
      </c>
      <c r="P3" s="48" t="s">
        <v>70</v>
      </c>
      <c r="Q3" s="53">
        <v>45646</v>
      </c>
      <c r="R3" s="53">
        <v>45667</v>
      </c>
      <c r="S3" s="53">
        <v>45772</v>
      </c>
      <c r="T3" s="53"/>
      <c r="U3" s="54">
        <v>-56</v>
      </c>
      <c r="V3" s="54" t="s">
        <v>71</v>
      </c>
      <c r="W3" s="52">
        <v>3688617</v>
      </c>
      <c r="X3" s="52">
        <v>3688617</v>
      </c>
      <c r="Y3" s="52">
        <v>332900</v>
      </c>
      <c r="Z3" s="52">
        <v>332900</v>
      </c>
      <c r="AA3" s="52">
        <v>0</v>
      </c>
      <c r="AB3" s="48"/>
      <c r="AC3" s="52">
        <v>0</v>
      </c>
      <c r="AD3" s="48"/>
      <c r="AE3" s="48"/>
      <c r="AF3" s="48"/>
      <c r="AG3" s="48" t="s">
        <v>72</v>
      </c>
      <c r="AH3" s="48"/>
      <c r="AI3" s="48" t="s">
        <v>73</v>
      </c>
      <c r="AJ3" s="52">
        <v>0</v>
      </c>
      <c r="AK3" s="52">
        <v>0</v>
      </c>
      <c r="AL3" s="52">
        <v>0</v>
      </c>
      <c r="AM3" s="52">
        <v>0</v>
      </c>
      <c r="AN3" s="52">
        <v>0</v>
      </c>
      <c r="AO3" s="52">
        <v>0</v>
      </c>
      <c r="AP3" s="51">
        <v>3355717</v>
      </c>
      <c r="AQ3" s="52">
        <v>0</v>
      </c>
      <c r="AR3" s="52">
        <v>0</v>
      </c>
      <c r="AS3" s="52">
        <v>0</v>
      </c>
      <c r="AT3" s="52">
        <v>0</v>
      </c>
      <c r="AU3" s="48"/>
      <c r="AV3" s="48"/>
      <c r="AW3" s="48"/>
      <c r="AX3" s="52">
        <v>0</v>
      </c>
    </row>
    <row r="4" spans="1:50" s="31" customFormat="1" ht="10" x14ac:dyDescent="0.2">
      <c r="A4" s="46">
        <v>901201887</v>
      </c>
      <c r="B4" s="46" t="s">
        <v>68</v>
      </c>
      <c r="C4" s="47" t="s">
        <v>10</v>
      </c>
      <c r="D4" s="46">
        <v>182574</v>
      </c>
      <c r="E4" s="46" t="s">
        <v>18</v>
      </c>
      <c r="F4" s="46" t="s">
        <v>74</v>
      </c>
      <c r="G4" s="49">
        <v>45653</v>
      </c>
      <c r="H4" s="50">
        <v>45667</v>
      </c>
      <c r="I4" s="51">
        <v>635800</v>
      </c>
      <c r="J4" s="51">
        <v>635800</v>
      </c>
      <c r="K4" s="46" t="s">
        <v>13</v>
      </c>
      <c r="L4" s="48" t="s">
        <v>90</v>
      </c>
      <c r="M4" s="48" t="s">
        <v>91</v>
      </c>
      <c r="N4" s="52">
        <v>0</v>
      </c>
      <c r="O4" s="48"/>
      <c r="P4" s="48" t="s">
        <v>70</v>
      </c>
      <c r="Q4" s="53">
        <v>45653</v>
      </c>
      <c r="R4" s="53">
        <v>45667</v>
      </c>
      <c r="S4" s="53">
        <v>45684</v>
      </c>
      <c r="T4" s="53"/>
      <c r="U4" s="54">
        <v>32</v>
      </c>
      <c r="V4" s="54" t="s">
        <v>75</v>
      </c>
      <c r="W4" s="52">
        <v>635800</v>
      </c>
      <c r="X4" s="52">
        <v>635800</v>
      </c>
      <c r="Y4" s="52">
        <v>0</v>
      </c>
      <c r="Z4" s="52">
        <v>0</v>
      </c>
      <c r="AA4" s="52">
        <v>0</v>
      </c>
      <c r="AB4" s="48"/>
      <c r="AC4" s="52">
        <v>0</v>
      </c>
      <c r="AD4" s="48"/>
      <c r="AE4" s="48"/>
      <c r="AF4" s="48"/>
      <c r="AG4" s="48" t="s">
        <v>76</v>
      </c>
      <c r="AH4" s="48"/>
      <c r="AI4" s="48" t="s">
        <v>73</v>
      </c>
      <c r="AJ4" s="52">
        <v>635800</v>
      </c>
      <c r="AK4" s="52">
        <v>0</v>
      </c>
      <c r="AL4" s="52">
        <v>0</v>
      </c>
      <c r="AM4" s="52">
        <v>0</v>
      </c>
      <c r="AN4" s="52">
        <v>0</v>
      </c>
      <c r="AO4" s="52">
        <v>0</v>
      </c>
      <c r="AP4" s="52">
        <v>0</v>
      </c>
      <c r="AQ4" s="52">
        <v>0</v>
      </c>
      <c r="AR4" s="52">
        <v>0</v>
      </c>
      <c r="AS4" s="52">
        <v>635800</v>
      </c>
      <c r="AT4" s="52">
        <v>0</v>
      </c>
      <c r="AU4" s="48">
        <v>2201599962</v>
      </c>
      <c r="AV4" s="53">
        <v>45741</v>
      </c>
      <c r="AW4" s="48"/>
      <c r="AX4" s="52">
        <v>0</v>
      </c>
    </row>
    <row r="5" spans="1:50" s="31" customFormat="1" ht="10" x14ac:dyDescent="0.2">
      <c r="A5" s="46">
        <v>901201887</v>
      </c>
      <c r="B5" s="46" t="s">
        <v>68</v>
      </c>
      <c r="C5" s="47" t="s">
        <v>10</v>
      </c>
      <c r="D5" s="46">
        <v>189860</v>
      </c>
      <c r="E5" s="46" t="s">
        <v>19</v>
      </c>
      <c r="F5" s="46" t="s">
        <v>77</v>
      </c>
      <c r="G5" s="49">
        <v>45699</v>
      </c>
      <c r="H5" s="50">
        <v>45719</v>
      </c>
      <c r="I5" s="51">
        <v>116900</v>
      </c>
      <c r="J5" s="51">
        <v>116900</v>
      </c>
      <c r="K5" s="46" t="s">
        <v>13</v>
      </c>
      <c r="L5" s="48" t="e">
        <v>#N/A</v>
      </c>
      <c r="M5" s="48" t="s">
        <v>78</v>
      </c>
      <c r="N5" s="52">
        <v>93500</v>
      </c>
      <c r="O5" s="48">
        <v>1222577381</v>
      </c>
      <c r="P5" s="48" t="s">
        <v>79</v>
      </c>
      <c r="Q5" s="53">
        <v>45699</v>
      </c>
      <c r="R5" s="53">
        <v>45719</v>
      </c>
      <c r="S5" s="53">
        <v>45775</v>
      </c>
      <c r="T5" s="53"/>
      <c r="U5" s="54">
        <v>-59</v>
      </c>
      <c r="V5" s="54" t="s">
        <v>71</v>
      </c>
      <c r="W5" s="52">
        <v>116900</v>
      </c>
      <c r="X5" s="52">
        <v>23400</v>
      </c>
      <c r="Y5" s="52">
        <v>0</v>
      </c>
      <c r="Z5" s="52">
        <v>0</v>
      </c>
      <c r="AA5" s="52">
        <v>23400</v>
      </c>
      <c r="AB5" s="48" t="s">
        <v>80</v>
      </c>
      <c r="AC5" s="52">
        <v>23400</v>
      </c>
      <c r="AD5" s="48" t="s">
        <v>81</v>
      </c>
      <c r="AE5" s="48" t="s">
        <v>82</v>
      </c>
      <c r="AF5" s="48" t="s">
        <v>83</v>
      </c>
      <c r="AG5" s="48" t="s">
        <v>84</v>
      </c>
      <c r="AH5" s="48" t="s">
        <v>76</v>
      </c>
      <c r="AI5" s="48" t="s">
        <v>73</v>
      </c>
      <c r="AJ5" s="52">
        <v>0</v>
      </c>
      <c r="AK5" s="52">
        <v>0</v>
      </c>
      <c r="AL5" s="52">
        <v>0</v>
      </c>
      <c r="AM5" s="52">
        <v>0</v>
      </c>
      <c r="AN5" s="52">
        <v>0</v>
      </c>
      <c r="AO5" s="52">
        <v>23400</v>
      </c>
      <c r="AP5" s="52">
        <v>93500</v>
      </c>
      <c r="AQ5" s="52">
        <v>0</v>
      </c>
      <c r="AR5" s="52">
        <v>0</v>
      </c>
      <c r="AS5" s="52">
        <v>0</v>
      </c>
      <c r="AT5" s="52">
        <v>0</v>
      </c>
      <c r="AU5" s="48"/>
      <c r="AV5" s="48"/>
      <c r="AW5" s="48"/>
      <c r="AX5" s="52">
        <v>0</v>
      </c>
    </row>
    <row r="6" spans="1:50" s="31" customFormat="1" ht="10" x14ac:dyDescent="0.2">
      <c r="A6" s="46">
        <v>901201887</v>
      </c>
      <c r="B6" s="46" t="s">
        <v>68</v>
      </c>
      <c r="C6" s="47" t="s">
        <v>10</v>
      </c>
      <c r="D6" s="46">
        <v>181340</v>
      </c>
      <c r="E6" s="46" t="s">
        <v>17</v>
      </c>
      <c r="F6" s="46" t="s">
        <v>85</v>
      </c>
      <c r="G6" s="49">
        <v>45646</v>
      </c>
      <c r="H6" s="50">
        <v>45667</v>
      </c>
      <c r="I6" s="51">
        <v>27543536</v>
      </c>
      <c r="J6" s="51">
        <v>27543536</v>
      </c>
      <c r="K6" s="46" t="s">
        <v>13</v>
      </c>
      <c r="L6" s="48" t="s">
        <v>89</v>
      </c>
      <c r="M6" s="48" t="s">
        <v>78</v>
      </c>
      <c r="N6" s="52">
        <v>25295136</v>
      </c>
      <c r="O6" s="48">
        <v>4800068585</v>
      </c>
      <c r="P6" s="48" t="s">
        <v>79</v>
      </c>
      <c r="Q6" s="53">
        <v>45646</v>
      </c>
      <c r="R6" s="53">
        <v>45667</v>
      </c>
      <c r="S6" s="53">
        <v>45776</v>
      </c>
      <c r="T6" s="53"/>
      <c r="U6" s="54">
        <v>-60</v>
      </c>
      <c r="V6" s="54" t="s">
        <v>71</v>
      </c>
      <c r="W6" s="52">
        <v>27543536</v>
      </c>
      <c r="X6" s="52">
        <v>1612600</v>
      </c>
      <c r="Y6" s="52">
        <v>0</v>
      </c>
      <c r="Z6" s="52">
        <v>0</v>
      </c>
      <c r="AA6" s="52">
        <v>1612600</v>
      </c>
      <c r="AB6" s="48" t="s">
        <v>86</v>
      </c>
      <c r="AC6" s="52">
        <v>0</v>
      </c>
      <c r="AD6" s="48"/>
      <c r="AE6" s="48"/>
      <c r="AF6" s="48"/>
      <c r="AG6" s="48" t="s">
        <v>87</v>
      </c>
      <c r="AH6" s="48"/>
      <c r="AI6" s="48" t="s">
        <v>73</v>
      </c>
      <c r="AJ6" s="52">
        <v>0</v>
      </c>
      <c r="AK6" s="52">
        <v>0</v>
      </c>
      <c r="AL6" s="52">
        <v>0</v>
      </c>
      <c r="AM6" s="52">
        <v>0</v>
      </c>
      <c r="AN6" s="52">
        <v>0</v>
      </c>
      <c r="AO6" s="52">
        <v>1612600</v>
      </c>
      <c r="AP6" s="52">
        <v>25930936</v>
      </c>
      <c r="AQ6" s="52">
        <v>0</v>
      </c>
      <c r="AR6" s="52">
        <v>0</v>
      </c>
      <c r="AS6" s="52">
        <v>0</v>
      </c>
      <c r="AT6" s="52">
        <v>0</v>
      </c>
      <c r="AU6" s="48"/>
      <c r="AV6" s="48"/>
      <c r="AW6" s="48"/>
      <c r="AX6" s="52">
        <v>0</v>
      </c>
    </row>
  </sheetData>
  <protectedRanges>
    <protectedRange algorithmName="SHA-512" hashValue="9+ah9tJAD1d4FIK7boMSAp9ZhkqWOsKcliwsS35JSOsk0Aea+c/2yFVjBeVDsv7trYxT+iUP9dPVCIbjcjaMoQ==" saltValue="Z7GArlXd1BdcXotzmJqK/w==" spinCount="100000" sqref="A3:B6" name="Rango1_15_4"/>
  </protectedRanges>
  <autoFilter ref="A2:BD6" xr:uid="{3E77CE6A-B6B3-444A-98DD-0A723D0996D1}"/>
  <conditionalFormatting sqref="E1">
    <cfRule type="duplicateValues" dxfId="1" priority="3"/>
  </conditionalFormatting>
  <conditionalFormatting sqref="E2">
    <cfRule type="duplicateValues" dxfId="0" priority="2"/>
  </conditionalFormatting>
  <dataValidations count="1">
    <dataValidation type="whole" operator="greaterThan" allowBlank="1" showInputMessage="1" showErrorMessage="1" errorTitle="DATO ERRADO" error="El valor debe ser diferente de cero" sqref="J3:K6 AP3" xr:uid="{6DF98EB5-FAE1-4EE6-8718-C442F4647F14}">
      <formula1>1</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F5D583-BCA4-4ADF-B57E-D596CAF71394}">
  <dimension ref="B1:M42"/>
  <sheetViews>
    <sheetView showGridLines="0" tabSelected="1" topLeftCell="A6" zoomScaleNormal="100" workbookViewId="0">
      <selection activeCell="G21" sqref="G21"/>
    </sheetView>
  </sheetViews>
  <sheetFormatPr baseColWidth="10" defaultColWidth="10.90625" defaultRowHeight="12.5" x14ac:dyDescent="0.25"/>
  <cols>
    <col min="1" max="1" width="1" style="55" customWidth="1"/>
    <col min="2" max="2" width="10.90625" style="55"/>
    <col min="3" max="3" width="17.54296875" style="55" customWidth="1"/>
    <col min="4" max="4" width="11.54296875" style="55" customWidth="1"/>
    <col min="5" max="8" width="10.90625" style="55"/>
    <col min="9" max="9" width="22.54296875" style="55" customWidth="1"/>
    <col min="10" max="10" width="14" style="55" customWidth="1"/>
    <col min="11" max="11" width="1.81640625" style="55" customWidth="1"/>
    <col min="12" max="16384" width="10.90625" style="55"/>
  </cols>
  <sheetData>
    <row r="1" spans="2:10" ht="6" customHeight="1" thickBot="1" x14ac:dyDescent="0.3"/>
    <row r="2" spans="2:10" ht="19.5" customHeight="1" x14ac:dyDescent="0.25">
      <c r="B2" s="56"/>
      <c r="C2" s="57"/>
      <c r="D2" s="112" t="s">
        <v>92</v>
      </c>
      <c r="E2" s="113"/>
      <c r="F2" s="113"/>
      <c r="G2" s="113"/>
      <c r="H2" s="113"/>
      <c r="I2" s="114"/>
      <c r="J2" s="118" t="s">
        <v>93</v>
      </c>
    </row>
    <row r="3" spans="2:10" ht="15.75" customHeight="1" thickBot="1" x14ac:dyDescent="0.3">
      <c r="B3" s="58"/>
      <c r="C3" s="59"/>
      <c r="D3" s="115"/>
      <c r="E3" s="116"/>
      <c r="F3" s="116"/>
      <c r="G3" s="116"/>
      <c r="H3" s="116"/>
      <c r="I3" s="117"/>
      <c r="J3" s="119"/>
    </row>
    <row r="4" spans="2:10" ht="13" x14ac:dyDescent="0.25">
      <c r="B4" s="58"/>
      <c r="C4" s="59"/>
      <c r="D4" s="60"/>
      <c r="E4" s="61"/>
      <c r="F4" s="61"/>
      <c r="G4" s="61"/>
      <c r="H4" s="61"/>
      <c r="I4" s="62"/>
      <c r="J4" s="63"/>
    </row>
    <row r="5" spans="2:10" ht="13" x14ac:dyDescent="0.25">
      <c r="B5" s="58"/>
      <c r="C5" s="59"/>
      <c r="D5" s="64" t="s">
        <v>94</v>
      </c>
      <c r="E5" s="65"/>
      <c r="F5" s="65"/>
      <c r="G5" s="65"/>
      <c r="H5" s="65"/>
      <c r="I5" s="66"/>
      <c r="J5" s="66" t="s">
        <v>95</v>
      </c>
    </row>
    <row r="6" spans="2:10" ht="13.5" thickBot="1" x14ac:dyDescent="0.3">
      <c r="B6" s="67"/>
      <c r="C6" s="68"/>
      <c r="D6" s="69"/>
      <c r="E6" s="70"/>
      <c r="F6" s="70"/>
      <c r="G6" s="70"/>
      <c r="H6" s="70"/>
      <c r="I6" s="71"/>
      <c r="J6" s="72"/>
    </row>
    <row r="7" spans="2:10" x14ac:dyDescent="0.25">
      <c r="B7" s="73"/>
      <c r="J7" s="74"/>
    </row>
    <row r="8" spans="2:10" x14ac:dyDescent="0.25">
      <c r="B8" s="73"/>
      <c r="J8" s="74"/>
    </row>
    <row r="9" spans="2:10" x14ac:dyDescent="0.25">
      <c r="B9" s="73"/>
      <c r="C9" s="55" t="str">
        <f ca="1">+CONCATENATE("Santiago de Cali, ",TEXT(TODAY(),"MMMM DD YYYY"))</f>
        <v>Santiago de Cali, mayo 21 2025</v>
      </c>
      <c r="J9" s="74"/>
    </row>
    <row r="10" spans="2:10" ht="13" x14ac:dyDescent="0.3">
      <c r="B10" s="73"/>
      <c r="C10" s="75"/>
      <c r="E10" s="76"/>
      <c r="H10" s="77"/>
      <c r="J10" s="74"/>
    </row>
    <row r="11" spans="2:10" x14ac:dyDescent="0.25">
      <c r="B11" s="73"/>
      <c r="J11" s="74"/>
    </row>
    <row r="12" spans="2:10" ht="13" x14ac:dyDescent="0.3">
      <c r="B12" s="73"/>
      <c r="C12" s="75" t="s">
        <v>122</v>
      </c>
      <c r="J12" s="74"/>
    </row>
    <row r="13" spans="2:10" ht="13" x14ac:dyDescent="0.3">
      <c r="B13" s="73"/>
      <c r="C13" s="75" t="s">
        <v>123</v>
      </c>
      <c r="J13" s="74"/>
    </row>
    <row r="14" spans="2:10" x14ac:dyDescent="0.25">
      <c r="B14" s="73"/>
      <c r="J14" s="74"/>
    </row>
    <row r="15" spans="2:10" x14ac:dyDescent="0.25">
      <c r="B15" s="73"/>
      <c r="C15" s="55" t="s">
        <v>124</v>
      </c>
      <c r="J15" s="74"/>
    </row>
    <row r="16" spans="2:10" x14ac:dyDescent="0.25">
      <c r="B16" s="73"/>
      <c r="C16" s="78"/>
      <c r="J16" s="74"/>
    </row>
    <row r="17" spans="2:10" ht="13" x14ac:dyDescent="0.25">
      <c r="B17" s="73"/>
      <c r="C17" s="55" t="s">
        <v>125</v>
      </c>
      <c r="D17" s="76"/>
      <c r="H17" s="79" t="s">
        <v>96</v>
      </c>
      <c r="I17" s="80" t="s">
        <v>97</v>
      </c>
      <c r="J17" s="74"/>
    </row>
    <row r="18" spans="2:10" ht="13" x14ac:dyDescent="0.3">
      <c r="B18" s="73"/>
      <c r="C18" s="75" t="s">
        <v>98</v>
      </c>
      <c r="D18" s="75"/>
      <c r="E18" s="75"/>
      <c r="F18" s="75"/>
      <c r="H18" s="81">
        <v>4</v>
      </c>
      <c r="I18" s="82">
        <v>31651953</v>
      </c>
      <c r="J18" s="74"/>
    </row>
    <row r="19" spans="2:10" x14ac:dyDescent="0.25">
      <c r="B19" s="73"/>
      <c r="C19" s="55" t="s">
        <v>99</v>
      </c>
      <c r="H19" s="83">
        <v>1</v>
      </c>
      <c r="I19" s="84">
        <v>635800</v>
      </c>
      <c r="J19" s="74"/>
    </row>
    <row r="20" spans="2:10" x14ac:dyDescent="0.25">
      <c r="B20" s="73"/>
      <c r="C20" s="55" t="s">
        <v>100</v>
      </c>
      <c r="H20" s="83">
        <v>0</v>
      </c>
      <c r="I20" s="84">
        <v>0</v>
      </c>
      <c r="J20" s="74"/>
    </row>
    <row r="21" spans="2:10" x14ac:dyDescent="0.25">
      <c r="B21" s="73"/>
      <c r="C21" s="55" t="s">
        <v>101</v>
      </c>
      <c r="H21" s="83">
        <v>0</v>
      </c>
      <c r="I21" s="84">
        <v>0</v>
      </c>
      <c r="J21" s="74"/>
    </row>
    <row r="22" spans="2:10" x14ac:dyDescent="0.25">
      <c r="B22" s="73"/>
      <c r="C22" s="55" t="s">
        <v>102</v>
      </c>
      <c r="H22" s="83">
        <v>0</v>
      </c>
      <c r="I22" s="84">
        <v>0</v>
      </c>
      <c r="J22" s="74"/>
    </row>
    <row r="23" spans="2:10" x14ac:dyDescent="0.25">
      <c r="B23" s="73"/>
      <c r="C23" s="55" t="s">
        <v>103</v>
      </c>
      <c r="H23" s="83">
        <v>0</v>
      </c>
      <c r="I23" s="84">
        <v>0</v>
      </c>
      <c r="J23" s="74"/>
    </row>
    <row r="24" spans="2:10" ht="13" thickBot="1" x14ac:dyDescent="0.3">
      <c r="B24" s="73"/>
      <c r="C24" s="55" t="s">
        <v>104</v>
      </c>
      <c r="H24" s="85">
        <v>2</v>
      </c>
      <c r="I24" s="86">
        <v>1636000</v>
      </c>
      <c r="J24" s="74"/>
    </row>
    <row r="25" spans="2:10" ht="13" x14ac:dyDescent="0.3">
      <c r="B25" s="73"/>
      <c r="C25" s="75" t="s">
        <v>105</v>
      </c>
      <c r="D25" s="75"/>
      <c r="E25" s="75"/>
      <c r="F25" s="75"/>
      <c r="H25" s="81">
        <f>H19+H20+H21+H22+H24+H23</f>
        <v>3</v>
      </c>
      <c r="I25" s="82">
        <f>I19+I20+I21+I22+I24+I23</f>
        <v>2271800</v>
      </c>
      <c r="J25" s="74"/>
    </row>
    <row r="26" spans="2:10" x14ac:dyDescent="0.25">
      <c r="B26" s="73"/>
      <c r="C26" s="55" t="s">
        <v>106</v>
      </c>
      <c r="H26" s="83">
        <v>1</v>
      </c>
      <c r="I26" s="84">
        <v>29380153</v>
      </c>
      <c r="J26" s="74"/>
    </row>
    <row r="27" spans="2:10" ht="13" thickBot="1" x14ac:dyDescent="0.3">
      <c r="B27" s="73"/>
      <c r="C27" s="55" t="s">
        <v>60</v>
      </c>
      <c r="H27" s="85">
        <v>0</v>
      </c>
      <c r="I27" s="86">
        <v>0</v>
      </c>
      <c r="J27" s="74"/>
    </row>
    <row r="28" spans="2:10" ht="13" x14ac:dyDescent="0.3">
      <c r="B28" s="73"/>
      <c r="C28" s="75" t="s">
        <v>107</v>
      </c>
      <c r="D28" s="75"/>
      <c r="E28" s="75"/>
      <c r="F28" s="75"/>
      <c r="H28" s="81">
        <f>H26+H27</f>
        <v>1</v>
      </c>
      <c r="I28" s="82">
        <f>I26+I27</f>
        <v>29380153</v>
      </c>
      <c r="J28" s="74"/>
    </row>
    <row r="29" spans="2:10" ht="13.5" thickBot="1" x14ac:dyDescent="0.35">
      <c r="B29" s="73"/>
      <c r="C29" s="55" t="s">
        <v>108</v>
      </c>
      <c r="D29" s="75"/>
      <c r="E29" s="75"/>
      <c r="F29" s="75"/>
      <c r="H29" s="85">
        <v>0</v>
      </c>
      <c r="I29" s="86">
        <v>0</v>
      </c>
      <c r="J29" s="74"/>
    </row>
    <row r="30" spans="2:10" ht="13" x14ac:dyDescent="0.3">
      <c r="B30" s="73"/>
      <c r="C30" s="75" t="s">
        <v>109</v>
      </c>
      <c r="D30" s="75"/>
      <c r="E30" s="75"/>
      <c r="F30" s="75"/>
      <c r="H30" s="83">
        <f>H29</f>
        <v>0</v>
      </c>
      <c r="I30" s="84">
        <f>I29</f>
        <v>0</v>
      </c>
      <c r="J30" s="74"/>
    </row>
    <row r="31" spans="2:10" ht="13" x14ac:dyDescent="0.3">
      <c r="B31" s="73"/>
      <c r="C31" s="75"/>
      <c r="D31" s="75"/>
      <c r="E31" s="75"/>
      <c r="F31" s="75"/>
      <c r="H31" s="87"/>
      <c r="I31" s="82"/>
      <c r="J31" s="74"/>
    </row>
    <row r="32" spans="2:10" ht="13.5" thickBot="1" x14ac:dyDescent="0.35">
      <c r="B32" s="73"/>
      <c r="C32" s="75" t="s">
        <v>110</v>
      </c>
      <c r="D32" s="75"/>
      <c r="H32" s="88">
        <f>H25+H28+H30</f>
        <v>4</v>
      </c>
      <c r="I32" s="89">
        <f>I25+I28+I30</f>
        <v>31651953</v>
      </c>
      <c r="J32" s="74"/>
    </row>
    <row r="33" spans="2:13" ht="13.5" thickTop="1" x14ac:dyDescent="0.3">
      <c r="B33" s="73"/>
      <c r="C33" s="75"/>
      <c r="D33" s="75"/>
      <c r="H33" s="90">
        <f>+H18-H32</f>
        <v>0</v>
      </c>
      <c r="I33" s="84">
        <f>+I18-I32</f>
        <v>0</v>
      </c>
      <c r="J33" s="74"/>
    </row>
    <row r="34" spans="2:13" x14ac:dyDescent="0.25">
      <c r="B34" s="73"/>
      <c r="G34" s="90"/>
      <c r="H34" s="90"/>
      <c r="I34" s="90"/>
      <c r="J34" s="74"/>
    </row>
    <row r="35" spans="2:13" x14ac:dyDescent="0.25">
      <c r="B35" s="73"/>
      <c r="G35" s="90"/>
      <c r="H35" s="90"/>
      <c r="I35" s="90"/>
      <c r="J35" s="74"/>
    </row>
    <row r="36" spans="2:13" ht="14.5" x14ac:dyDescent="0.35">
      <c r="B36" s="73"/>
      <c r="C36" s="75"/>
      <c r="G36" s="90"/>
      <c r="H36" s="90"/>
      <c r="I36" s="90"/>
      <c r="J36" s="74"/>
      <c r="M36"/>
    </row>
    <row r="37" spans="2:13" ht="13.5" thickBot="1" x14ac:dyDescent="0.35">
      <c r="B37" s="73"/>
      <c r="C37" s="91" t="s">
        <v>127</v>
      </c>
      <c r="D37" s="92"/>
      <c r="H37" s="91" t="s">
        <v>111</v>
      </c>
      <c r="I37" s="92"/>
      <c r="J37" s="74"/>
    </row>
    <row r="38" spans="2:13" ht="13" x14ac:dyDescent="0.3">
      <c r="B38" s="73"/>
      <c r="C38" s="75" t="s">
        <v>126</v>
      </c>
      <c r="D38" s="90"/>
      <c r="H38" s="93" t="s">
        <v>112</v>
      </c>
      <c r="I38" s="90"/>
      <c r="J38" s="74"/>
    </row>
    <row r="39" spans="2:13" ht="13" x14ac:dyDescent="0.3">
      <c r="B39" s="73"/>
      <c r="C39" s="75" t="s">
        <v>68</v>
      </c>
      <c r="H39" s="75" t="s">
        <v>113</v>
      </c>
      <c r="I39" s="90"/>
      <c r="J39" s="74"/>
    </row>
    <row r="40" spans="2:13" x14ac:dyDescent="0.25">
      <c r="B40" s="73"/>
      <c r="G40" s="90"/>
      <c r="H40" s="90"/>
      <c r="I40" s="90"/>
      <c r="J40" s="74"/>
    </row>
    <row r="41" spans="2:13" ht="12.75" customHeight="1" x14ac:dyDescent="0.25">
      <c r="B41" s="73"/>
      <c r="C41" s="120" t="s">
        <v>114</v>
      </c>
      <c r="D41" s="120"/>
      <c r="E41" s="120"/>
      <c r="F41" s="120"/>
      <c r="G41" s="120"/>
      <c r="H41" s="120"/>
      <c r="I41" s="120"/>
      <c r="J41" s="74"/>
    </row>
    <row r="42" spans="2:13" ht="18.75" customHeight="1" thickBot="1" x14ac:dyDescent="0.3">
      <c r="B42" s="94"/>
      <c r="C42" s="95"/>
      <c r="D42" s="95"/>
      <c r="E42" s="95"/>
      <c r="F42" s="95"/>
      <c r="G42" s="95"/>
      <c r="H42" s="95"/>
      <c r="I42" s="95"/>
      <c r="J42" s="96"/>
    </row>
  </sheetData>
  <mergeCells count="3">
    <mergeCell ref="D2:I3"/>
    <mergeCell ref="J2:J3"/>
    <mergeCell ref="C41:I41"/>
  </mergeCells>
  <dataValidations count="1">
    <dataValidation type="whole" operator="greaterThan" allowBlank="1" showInputMessage="1" showErrorMessage="1" errorTitle="DATO ERRADO" error="El valor debe ser diferente de cero" sqref="I19" xr:uid="{EE8CEF2D-EB39-4ED5-BE6A-13C97C95E03A}">
      <formula1>1</formula1>
    </dataValidation>
  </dataValidations>
  <pageMargins left="0.7" right="0.7" top="0.75" bottom="0.75" header="0.3" footer="0.3"/>
  <pageSetup scale="73"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3B2DF5-8E04-4397-BE05-62018DABE3E0}">
  <dimension ref="B1:J37"/>
  <sheetViews>
    <sheetView showGridLines="0" zoomScale="84" zoomScaleNormal="84" zoomScaleSheetLayoutView="100" workbookViewId="0">
      <selection activeCell="G18" sqref="G18"/>
    </sheetView>
  </sheetViews>
  <sheetFormatPr baseColWidth="10" defaultColWidth="11.453125" defaultRowHeight="12.5" x14ac:dyDescent="0.25"/>
  <cols>
    <col min="1" max="1" width="4.453125" style="55" customWidth="1"/>
    <col min="2" max="2" width="11.453125" style="55"/>
    <col min="3" max="3" width="12.81640625" style="55" customWidth="1"/>
    <col min="4" max="4" width="22" style="55" customWidth="1"/>
    <col min="5" max="8" width="11.453125" style="55"/>
    <col min="9" max="9" width="24.81640625" style="55" customWidth="1"/>
    <col min="10" max="10" width="12.54296875" style="55" customWidth="1"/>
    <col min="11" max="11" width="1.81640625" style="55" customWidth="1"/>
    <col min="12" max="16384" width="11.453125" style="55"/>
  </cols>
  <sheetData>
    <row r="1" spans="2:10" ht="18" customHeight="1" thickBot="1" x14ac:dyDescent="0.3"/>
    <row r="2" spans="2:10" ht="19.5" customHeight="1" x14ac:dyDescent="0.25">
      <c r="B2" s="56"/>
      <c r="C2" s="57"/>
      <c r="D2" s="112" t="s">
        <v>115</v>
      </c>
      <c r="E2" s="113"/>
      <c r="F2" s="113"/>
      <c r="G2" s="113"/>
      <c r="H2" s="113"/>
      <c r="I2" s="114"/>
      <c r="J2" s="118" t="s">
        <v>93</v>
      </c>
    </row>
    <row r="3" spans="2:10" ht="15.75" customHeight="1" thickBot="1" x14ac:dyDescent="0.3">
      <c r="B3" s="58"/>
      <c r="C3" s="59"/>
      <c r="D3" s="115"/>
      <c r="E3" s="116"/>
      <c r="F3" s="116"/>
      <c r="G3" s="116"/>
      <c r="H3" s="116"/>
      <c r="I3" s="117"/>
      <c r="J3" s="119"/>
    </row>
    <row r="4" spans="2:10" ht="13" x14ac:dyDescent="0.25">
      <c r="B4" s="58"/>
      <c r="C4" s="59"/>
      <c r="E4" s="61"/>
      <c r="F4" s="61"/>
      <c r="G4" s="61"/>
      <c r="H4" s="61"/>
      <c r="I4" s="62"/>
      <c r="J4" s="63"/>
    </row>
    <row r="5" spans="2:10" ht="13" x14ac:dyDescent="0.25">
      <c r="B5" s="58"/>
      <c r="C5" s="59"/>
      <c r="D5" s="121" t="s">
        <v>116</v>
      </c>
      <c r="E5" s="122"/>
      <c r="F5" s="122"/>
      <c r="G5" s="122"/>
      <c r="H5" s="122"/>
      <c r="I5" s="123"/>
      <c r="J5" s="66" t="s">
        <v>117</v>
      </c>
    </row>
    <row r="6" spans="2:10" ht="13.5" thickBot="1" x14ac:dyDescent="0.3">
      <c r="B6" s="67"/>
      <c r="C6" s="68"/>
      <c r="D6" s="69"/>
      <c r="E6" s="70"/>
      <c r="F6" s="70"/>
      <c r="G6" s="70"/>
      <c r="H6" s="70"/>
      <c r="I6" s="71"/>
      <c r="J6" s="72"/>
    </row>
    <row r="7" spans="2:10" x14ac:dyDescent="0.25">
      <c r="B7" s="73"/>
      <c r="J7" s="74"/>
    </row>
    <row r="8" spans="2:10" x14ac:dyDescent="0.25">
      <c r="B8" s="73"/>
      <c r="J8" s="74"/>
    </row>
    <row r="9" spans="2:10" x14ac:dyDescent="0.25">
      <c r="B9" s="73"/>
      <c r="C9" s="55" t="str">
        <f ca="1">+'FOR-CSA-018'!C9</f>
        <v>Santiago de Cali, mayo 21 2025</v>
      </c>
      <c r="D9" s="77"/>
      <c r="E9" s="76"/>
      <c r="J9" s="74"/>
    </row>
    <row r="10" spans="2:10" ht="13" x14ac:dyDescent="0.3">
      <c r="B10" s="73"/>
      <c r="C10" s="75"/>
      <c r="J10" s="74"/>
    </row>
    <row r="11" spans="2:10" ht="13" x14ac:dyDescent="0.3">
      <c r="B11" s="73"/>
      <c r="C11" s="75" t="str">
        <f>+'FOR-CSA-018'!C12</f>
        <v>Señores : CLINICA PUTUMAYO S.A.S ZOMAC</v>
      </c>
      <c r="J11" s="74"/>
    </row>
    <row r="12" spans="2:10" ht="13" x14ac:dyDescent="0.3">
      <c r="B12" s="73"/>
      <c r="C12" s="75" t="str">
        <f>+'FOR-CSA-018'!C13</f>
        <v>NIT: 901201887</v>
      </c>
      <c r="J12" s="74"/>
    </row>
    <row r="13" spans="2:10" x14ac:dyDescent="0.25">
      <c r="B13" s="73"/>
      <c r="J13" s="74"/>
    </row>
    <row r="14" spans="2:10" x14ac:dyDescent="0.25">
      <c r="B14" s="73"/>
      <c r="C14" s="55" t="s">
        <v>118</v>
      </c>
      <c r="J14" s="74"/>
    </row>
    <row r="15" spans="2:10" x14ac:dyDescent="0.25">
      <c r="B15" s="73"/>
      <c r="C15" s="78"/>
      <c r="J15" s="74"/>
    </row>
    <row r="16" spans="2:10" ht="13" x14ac:dyDescent="0.3">
      <c r="B16" s="73"/>
      <c r="C16" s="97"/>
      <c r="D16" s="76"/>
      <c r="H16" s="98" t="s">
        <v>96</v>
      </c>
      <c r="I16" s="98" t="s">
        <v>97</v>
      </c>
      <c r="J16" s="74"/>
    </row>
    <row r="17" spans="2:10" ht="13" x14ac:dyDescent="0.3">
      <c r="B17" s="73"/>
      <c r="C17" s="75" t="str">
        <f>+'FOR-CSA-018'!C17</f>
        <v>Con Corte al dia: 30/04/2025</v>
      </c>
      <c r="D17" s="75"/>
      <c r="E17" s="75"/>
      <c r="F17" s="75"/>
      <c r="H17" s="99">
        <f>+SUM(H18:H23)</f>
        <v>3</v>
      </c>
      <c r="I17" s="100">
        <f>+SUM(I18:I23)</f>
        <v>2271800</v>
      </c>
      <c r="J17" s="74"/>
    </row>
    <row r="18" spans="2:10" x14ac:dyDescent="0.25">
      <c r="B18" s="73"/>
      <c r="C18" s="55" t="s">
        <v>99</v>
      </c>
      <c r="H18" s="101">
        <f>+'FOR-CSA-018'!H19</f>
        <v>1</v>
      </c>
      <c r="I18" s="102">
        <f>+'FOR-CSA-018'!I19</f>
        <v>635800</v>
      </c>
      <c r="J18" s="74"/>
    </row>
    <row r="19" spans="2:10" x14ac:dyDescent="0.25">
      <c r="B19" s="73"/>
      <c r="C19" s="55" t="s">
        <v>100</v>
      </c>
      <c r="H19" s="101">
        <f>+'FOR-CSA-018'!H20</f>
        <v>0</v>
      </c>
      <c r="I19" s="102">
        <f>+'FOR-CSA-018'!I20</f>
        <v>0</v>
      </c>
      <c r="J19" s="74"/>
    </row>
    <row r="20" spans="2:10" x14ac:dyDescent="0.25">
      <c r="B20" s="73"/>
      <c r="C20" s="55" t="s">
        <v>101</v>
      </c>
      <c r="H20" s="101">
        <f>+'FOR-CSA-018'!H21</f>
        <v>0</v>
      </c>
      <c r="I20" s="102">
        <f>+'FOR-CSA-018'!I21</f>
        <v>0</v>
      </c>
      <c r="J20" s="74"/>
    </row>
    <row r="21" spans="2:10" x14ac:dyDescent="0.25">
      <c r="B21" s="73"/>
      <c r="C21" s="55" t="s">
        <v>102</v>
      </c>
      <c r="H21" s="101">
        <f>+'FOR-CSA-018'!H22</f>
        <v>0</v>
      </c>
      <c r="I21" s="102">
        <f>+'FOR-CSA-018'!I22</f>
        <v>0</v>
      </c>
      <c r="J21" s="74"/>
    </row>
    <row r="22" spans="2:10" x14ac:dyDescent="0.25">
      <c r="B22" s="73"/>
      <c r="C22" s="55" t="s">
        <v>103</v>
      </c>
      <c r="H22" s="101">
        <f>+'FOR-CSA-018'!H23</f>
        <v>0</v>
      </c>
      <c r="I22" s="102">
        <f>+'FOR-CSA-018'!I23</f>
        <v>0</v>
      </c>
      <c r="J22" s="74"/>
    </row>
    <row r="23" spans="2:10" x14ac:dyDescent="0.25">
      <c r="B23" s="73"/>
      <c r="C23" s="55" t="s">
        <v>119</v>
      </c>
      <c r="H23" s="101">
        <f>+'FOR-CSA-018'!H24</f>
        <v>2</v>
      </c>
      <c r="I23" s="102">
        <f>+'FOR-CSA-018'!I24</f>
        <v>1636000</v>
      </c>
      <c r="J23" s="74"/>
    </row>
    <row r="24" spans="2:10" ht="13" x14ac:dyDescent="0.3">
      <c r="B24" s="73"/>
      <c r="C24" s="75" t="s">
        <v>120</v>
      </c>
      <c r="D24" s="75"/>
      <c r="E24" s="75"/>
      <c r="F24" s="75"/>
      <c r="H24" s="99">
        <f>SUM(H18:H23)</f>
        <v>3</v>
      </c>
      <c r="I24" s="100">
        <f>+SUBTOTAL(9,I18:I23)</f>
        <v>2271800</v>
      </c>
      <c r="J24" s="74"/>
    </row>
    <row r="25" spans="2:10" ht="13.5" thickBot="1" x14ac:dyDescent="0.35">
      <c r="B25" s="73"/>
      <c r="C25" s="75"/>
      <c r="D25" s="75"/>
      <c r="H25" s="103"/>
      <c r="I25" s="104"/>
      <c r="J25" s="74"/>
    </row>
    <row r="26" spans="2:10" ht="13.5" thickTop="1" x14ac:dyDescent="0.3">
      <c r="B26" s="73"/>
      <c r="C26" s="75"/>
      <c r="D26" s="75"/>
      <c r="H26" s="90"/>
      <c r="I26" s="84"/>
      <c r="J26" s="74"/>
    </row>
    <row r="27" spans="2:10" ht="13" x14ac:dyDescent="0.3">
      <c r="B27" s="73"/>
      <c r="C27" s="75"/>
      <c r="D27" s="75"/>
      <c r="H27" s="90"/>
      <c r="I27" s="84"/>
      <c r="J27" s="74"/>
    </row>
    <row r="28" spans="2:10" ht="13" x14ac:dyDescent="0.3">
      <c r="B28" s="73"/>
      <c r="C28" s="75"/>
      <c r="D28" s="75"/>
      <c r="H28" s="90"/>
      <c r="I28" s="84"/>
      <c r="J28" s="74"/>
    </row>
    <row r="29" spans="2:10" x14ac:dyDescent="0.25">
      <c r="B29" s="73"/>
      <c r="G29" s="90"/>
      <c r="H29" s="90"/>
      <c r="I29" s="90"/>
      <c r="J29" s="74"/>
    </row>
    <row r="30" spans="2:10" ht="13.5" thickBot="1" x14ac:dyDescent="0.35">
      <c r="B30" s="73"/>
      <c r="C30" s="91" t="str">
        <f>+'FOR-CSA-018'!C37</f>
        <v>John Jairo Beltran Suarez</v>
      </c>
      <c r="D30" s="91"/>
      <c r="G30" s="91" t="str">
        <f>+'FOR-CSA-018'!H37</f>
        <v>Lizeth Ome G.</v>
      </c>
      <c r="H30" s="92"/>
      <c r="I30" s="90"/>
      <c r="J30" s="74"/>
    </row>
    <row r="31" spans="2:10" ht="13" x14ac:dyDescent="0.3">
      <c r="B31" s="73"/>
      <c r="C31" s="93" t="str">
        <f>+'FOR-CSA-018'!C38</f>
        <v>Represetante legal</v>
      </c>
      <c r="D31" s="93"/>
      <c r="G31" s="93" t="str">
        <f>+'FOR-CSA-018'!H38</f>
        <v>Cartera - Cuentas Salud</v>
      </c>
      <c r="H31" s="90"/>
      <c r="I31" s="90"/>
      <c r="J31" s="74"/>
    </row>
    <row r="32" spans="2:10" ht="13" x14ac:dyDescent="0.3">
      <c r="B32" s="73"/>
      <c r="C32" s="93" t="str">
        <f>+'FOR-CSA-018'!C39</f>
        <v>CLINICA PUTUMAYO S.A.S ZOMAC</v>
      </c>
      <c r="D32" s="93"/>
      <c r="G32" s="93" t="str">
        <f>+'FOR-CSA-018'!H39</f>
        <v>EPS Comfenalco Valle.</v>
      </c>
      <c r="H32" s="90"/>
      <c r="I32" s="90"/>
      <c r="J32" s="74"/>
    </row>
    <row r="33" spans="2:10" ht="13" x14ac:dyDescent="0.3">
      <c r="B33" s="73"/>
      <c r="C33" s="93"/>
      <c r="D33" s="93"/>
      <c r="G33" s="93"/>
      <c r="H33" s="90"/>
      <c r="I33" s="90"/>
      <c r="J33" s="74"/>
    </row>
    <row r="34" spans="2:10" ht="13" x14ac:dyDescent="0.3">
      <c r="B34" s="73"/>
      <c r="C34" s="93"/>
      <c r="D34" s="93"/>
      <c r="G34" s="93"/>
      <c r="H34" s="90"/>
      <c r="I34" s="90"/>
      <c r="J34" s="74"/>
    </row>
    <row r="35" spans="2:10" ht="14" x14ac:dyDescent="0.25">
      <c r="B35" s="73"/>
      <c r="C35" s="124" t="s">
        <v>121</v>
      </c>
      <c r="D35" s="124"/>
      <c r="E35" s="124"/>
      <c r="F35" s="124"/>
      <c r="G35" s="124"/>
      <c r="H35" s="124"/>
      <c r="I35" s="124"/>
      <c r="J35" s="74"/>
    </row>
    <row r="36" spans="2:10" ht="13" x14ac:dyDescent="0.3">
      <c r="B36" s="73"/>
      <c r="C36" s="93"/>
      <c r="D36" s="93"/>
      <c r="G36" s="93"/>
      <c r="H36" s="90"/>
      <c r="I36" s="90"/>
      <c r="J36" s="74"/>
    </row>
    <row r="37" spans="2:10" ht="18.75" customHeight="1" thickBot="1" x14ac:dyDescent="0.3">
      <c r="B37" s="94"/>
      <c r="C37" s="95"/>
      <c r="D37" s="95"/>
      <c r="E37" s="95"/>
      <c r="F37" s="95"/>
      <c r="G37" s="92"/>
      <c r="H37" s="92"/>
      <c r="I37" s="92"/>
      <c r="J37" s="96"/>
    </row>
  </sheetData>
  <mergeCells count="4">
    <mergeCell ref="D2:I3"/>
    <mergeCell ref="J2:J3"/>
    <mergeCell ref="D5:I5"/>
    <mergeCell ref="C35:I35"/>
  </mergeCells>
  <pageMargins left="0.7" right="0.7" top="0.75" bottom="0.75" header="0.3" footer="0.3"/>
  <pageSetup scale="6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CADA FACT</vt:lpstr>
      <vt:lpstr>FOR-CSA-018</vt:lpstr>
      <vt:lpstr>CIRCULAR 030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CARTERA</dc:creator>
  <cp:lastModifiedBy>Neyla Lizeth Ome Guamanga</cp:lastModifiedBy>
  <cp:lastPrinted>2025-05-21T15:13:46Z</cp:lastPrinted>
  <dcterms:created xsi:type="dcterms:W3CDTF">2024-09-14T14:36:44Z</dcterms:created>
  <dcterms:modified xsi:type="dcterms:W3CDTF">2025-05-21T15:16:54Z</dcterms:modified>
</cp:coreProperties>
</file>