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nilo\Areas\CxPSalud\CARTERA\CARTERAS REVISADAS\REVISIÓN CARTERAS AÑO 2025\5. MAYO\NIT 900971006 SUBRED INTEGRADA DE SERVICIOS DE SALUD NORTE ESE\"/>
    </mc:Choice>
  </mc:AlternateContent>
  <xr:revisionPtr revIDLastSave="0" documentId="13_ncr:1_{43C261B4-B3BE-49C9-A87D-3DB077B175DD}" xr6:coauthVersionLast="47" xr6:coauthVersionMax="47" xr10:uidLastSave="{00000000-0000-0000-0000-000000000000}"/>
  <bookViews>
    <workbookView xWindow="-110" yWindow="-110" windowWidth="19420" windowHeight="11500" activeTab="2" xr2:uid="{E6FD001F-5466-4D31-85FF-F51953C0166E}"/>
  </bookViews>
  <sheets>
    <sheet name="INFO IPS" sheetId="1" r:id="rId1"/>
    <sheet name="ESTADO CADA FACT" sheetId="2" r:id="rId2"/>
    <sheet name="FOR-CSA-018" sheetId="3" r:id="rId3"/>
    <sheet name="CIRCULAR 030" sheetId="4" r:id="rId4"/>
  </sheets>
  <externalReferences>
    <externalReference r:id="rId5"/>
    <externalReference r:id="rId6"/>
  </externalReferences>
  <definedNames>
    <definedName name="_xlnm._FilterDatabase" localSheetId="1" hidden="1">'ESTADO CADA FACT'!$A$2:$AV$49</definedName>
    <definedName name="_xlnm._FilterDatabase" localSheetId="0" hidden="1">'INFO IPS'!$A$1:$E$1</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4" l="1"/>
  <c r="C11" i="4"/>
  <c r="G32" i="4"/>
  <c r="C32" i="4"/>
  <c r="G31" i="4"/>
  <c r="C31" i="4"/>
  <c r="G30" i="4"/>
  <c r="C30" i="4"/>
  <c r="I23" i="4"/>
  <c r="H23" i="4"/>
  <c r="I22" i="4"/>
  <c r="H22" i="4"/>
  <c r="I21" i="4"/>
  <c r="H21" i="4"/>
  <c r="I20" i="4"/>
  <c r="H20" i="4"/>
  <c r="I19" i="4"/>
  <c r="H19" i="4"/>
  <c r="H18" i="4"/>
  <c r="H17" i="4" s="1"/>
  <c r="C17" i="4"/>
  <c r="I30" i="3"/>
  <c r="H30" i="3"/>
  <c r="I28" i="3"/>
  <c r="H28" i="3"/>
  <c r="H25" i="3"/>
  <c r="H32" i="3" s="1"/>
  <c r="H33" i="3" s="1"/>
  <c r="C9" i="4"/>
  <c r="H24" i="4" l="1"/>
  <c r="L2" i="2" l="1"/>
  <c r="AQ1" i="2"/>
  <c r="AP1" i="2"/>
  <c r="AO1" i="2"/>
  <c r="AN1" i="2"/>
  <c r="AM1" i="2"/>
  <c r="AL1" i="2"/>
  <c r="AK1" i="2"/>
  <c r="AJ1" i="2"/>
  <c r="AI1" i="2"/>
  <c r="AH1" i="2"/>
  <c r="AA1" i="2"/>
  <c r="X1" i="2"/>
  <c r="W1" i="2"/>
  <c r="V1" i="2"/>
  <c r="M1" i="2"/>
  <c r="J1" i="2"/>
  <c r="I1" i="2"/>
  <c r="D49" i="1"/>
  <c r="K1" i="2" l="1"/>
  <c r="I18" i="4" l="1"/>
  <c r="I24" i="4" s="1"/>
  <c r="I25" i="3"/>
  <c r="I32" i="3" s="1"/>
  <c r="I33" i="3" s="1"/>
  <c r="I17" i="4" l="1"/>
</calcChain>
</file>

<file path=xl/sharedStrings.xml><?xml version="1.0" encoding="utf-8"?>
<sst xmlns="http://schemas.openxmlformats.org/spreadsheetml/2006/main" count="618" uniqueCount="262">
  <si>
    <t>TERNOMCOM</t>
  </si>
  <si>
    <t>NUMERO_DE_FACTURA</t>
  </si>
  <si>
    <t>FECHA_CUENTA_POR_COBRAR</t>
  </si>
  <si>
    <t>SALDO ABRIL 2025</t>
  </si>
  <si>
    <t xml:space="preserve">COMFENALCO VALLE DEL CAUCA   </t>
  </si>
  <si>
    <t>SN0000061401</t>
  </si>
  <si>
    <t>SN0000088698</t>
  </si>
  <si>
    <t>SN0000086642</t>
  </si>
  <si>
    <t>SN0000009753</t>
  </si>
  <si>
    <t>SN0000075734</t>
  </si>
  <si>
    <t>SN0000238720</t>
  </si>
  <si>
    <t>SN0000085831</t>
  </si>
  <si>
    <t>SN0000090203</t>
  </si>
  <si>
    <t>SN0000082071</t>
  </si>
  <si>
    <t>SN0000085810</t>
  </si>
  <si>
    <t>SN0000096559</t>
  </si>
  <si>
    <t>SN0000195682</t>
  </si>
  <si>
    <t>SN0000203521</t>
  </si>
  <si>
    <t>SN0000292183</t>
  </si>
  <si>
    <t>SN0000239144</t>
  </si>
  <si>
    <t>SN0000242278</t>
  </si>
  <si>
    <t>SN0000233795</t>
  </si>
  <si>
    <t>SN0000280888</t>
  </si>
  <si>
    <t>SN0000357817</t>
  </si>
  <si>
    <t>SN0000229167</t>
  </si>
  <si>
    <t>SN0000371958</t>
  </si>
  <si>
    <t>SN0000322641</t>
  </si>
  <si>
    <t>SN0000322645</t>
  </si>
  <si>
    <t>SN0000322642</t>
  </si>
  <si>
    <t>SN0000264815</t>
  </si>
  <si>
    <t>SN0000339742</t>
  </si>
  <si>
    <t>SN0000353523</t>
  </si>
  <si>
    <t>SN0000306873</t>
  </si>
  <si>
    <t>SN0000396277</t>
  </si>
  <si>
    <t>SN0000324154</t>
  </si>
  <si>
    <t>SN0000402038</t>
  </si>
  <si>
    <t>SN0000351215</t>
  </si>
  <si>
    <t>75337165</t>
  </si>
  <si>
    <t>75348819</t>
  </si>
  <si>
    <t>75353725</t>
  </si>
  <si>
    <t>75374404</t>
  </si>
  <si>
    <t>75451068</t>
  </si>
  <si>
    <t>75484123</t>
  </si>
  <si>
    <t>75504720</t>
  </si>
  <si>
    <t>75511051</t>
  </si>
  <si>
    <t>75539256</t>
  </si>
  <si>
    <t>75588860</t>
  </si>
  <si>
    <t>75599138</t>
  </si>
  <si>
    <t>75602365</t>
  </si>
  <si>
    <t>75602364</t>
  </si>
  <si>
    <t>75606388</t>
  </si>
  <si>
    <t>Total</t>
  </si>
  <si>
    <t>NIT IPS</t>
  </si>
  <si>
    <t>Nombre IPS</t>
  </si>
  <si>
    <t>Prefijo Factura</t>
  </si>
  <si>
    <t>Numero Factura</t>
  </si>
  <si>
    <t>FACTURA</t>
  </si>
  <si>
    <t>LLAVE</t>
  </si>
  <si>
    <t>IPS Fecha factura</t>
  </si>
  <si>
    <t>IPS Fecha radicado</t>
  </si>
  <si>
    <t>IPS Valor Factura</t>
  </si>
  <si>
    <t>IPS Saldo Factura</t>
  </si>
  <si>
    <t>ESTADO CARTERA ANTERIOR</t>
  </si>
  <si>
    <t>POR PAGAR SAP</t>
  </si>
  <si>
    <t>DOC CONTA</t>
  </si>
  <si>
    <t>ESTADO BOX</t>
  </si>
  <si>
    <t>FECHA FACT</t>
  </si>
  <si>
    <t>FECHA RAD</t>
  </si>
  <si>
    <t>FECHA LIQ</t>
  </si>
  <si>
    <t>FECHA DEV</t>
  </si>
  <si>
    <t>DIAS</t>
  </si>
  <si>
    <t>EDAD</t>
  </si>
  <si>
    <t>VALOR BRUTO</t>
  </si>
  <si>
    <t>VALOR RADICAD</t>
  </si>
  <si>
    <t>GLOSA PDTE</t>
  </si>
  <si>
    <t>GLOSA ACEPTADA</t>
  </si>
  <si>
    <t>DEVOLUCION</t>
  </si>
  <si>
    <t>Observacion Devolucion</t>
  </si>
  <si>
    <t>Observacion glosa</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</si>
  <si>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</si>
  <si>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</si>
  <si>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</si>
  <si>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</si>
  <si>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</si>
  <si>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</si>
  <si>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</si>
  <si>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</si>
  <si>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</si>
  <si>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</si>
  <si>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</si>
  <si>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</si>
  <si>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</si>
  <si>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</si>
  <si>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</si>
  <si>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RETENCION</t>
  </si>
  <si>
    <t>DOC COMPENSACION SAP</t>
  </si>
  <si>
    <t>FECHA COMPENSACION SAP</t>
  </si>
  <si>
    <t>OBSE PAGO</t>
  </si>
  <si>
    <t>VALOR TRANFERENCIA</t>
  </si>
  <si>
    <t xml:space="preserve">SUBRED INTEGRADA DE SERVICIOS DE SALUD </t>
  </si>
  <si>
    <t>900971006_75607054</t>
  </si>
  <si>
    <t>Factura Devuelta</t>
  </si>
  <si>
    <t>Devuelta</t>
  </si>
  <si>
    <t>Más de 360</t>
  </si>
  <si>
    <t xml:space="preserve">AUT: SE REALIZA DEVOLUCIÓN DE FACTURA CON SOPORTES COMPLETOS, FACTURA NO CUENTA CON AUTORIZACIÓN PARA LOS SERVICIOS FACTURADOS, FAVOR COMUNICARSE CON EL ÁREA ENCARGADA, SOLICITARLA A LA capautorizaciones@epsdelagente.com.co </t>
  </si>
  <si>
    <t>AUT: SE REALIZA DEVOLUCIÓN DE FACTURA CON SOPORTES COMPLETOS, FACTURA NO CUENTA CON AUTORIZACIÓN PARA LOS SERVICIOS FACTURADOS, FAVOR COMUNICARSE CON EL ÁREA ENCARGADA, SOLICITARLA A LA capautorizaciones@epsdelagente.com.co</t>
  </si>
  <si>
    <t>AUTORIZACION</t>
  </si>
  <si>
    <t>Consultas ambulatorias</t>
  </si>
  <si>
    <t>Ambulatorio</t>
  </si>
  <si>
    <t>SN75734</t>
  </si>
  <si>
    <t>900971006_SN0000075734</t>
  </si>
  <si>
    <t>SE DEVUELVE FACTURA CON SOPORTES COMPLETOS AL VLAIDAR LOS DATOS DELA FACTURA , NO CUENTACON LA AUTORIZACION DE LOS PROCEDIMIENTOS REALIZADOS ,NI ENVIO DE CORREO DE SOLICITUD PARA LOS SERVICIOS. SOLICITAR LA AUTORIZACION ALA CAPAUTORIZACIONES@EPSDELAGENTE.COM.CO , PARA DARLE TRAMITE ALA FACTURA, SUJETA APERTINENCIA MEDICA.</t>
  </si>
  <si>
    <t>SN82071</t>
  </si>
  <si>
    <t>900971006_SN0000082071</t>
  </si>
  <si>
    <t xml:space="preserve">SE DEVEULVE FACTURA CON SOPORTES COMPLETOS AL VALIDAR LOS DATOS DELA  FACTURA ,NO CUENTA CON LA AUTORIZACION  DE LOS SERVICIOS PRESTADOS , NO SE EVIDENCIA ENVIO DE CORREO PARA LOS SERVICIOS PRESTADOS . SOLICITARLO ALA CAPAUTORIZACIONES@EPSDELAGENTE.COM.CO . PARA DARLE TRAMITE ALA FACTURA ,SUJETA A PERTINENCIA MEDICA. </t>
  </si>
  <si>
    <t>SE DEVEULVE FACTURA CON SOPORTES COMPLETOS AL VALIDAR LOS DATOS DELA FACTURA ,NO CUENTA CON LA AUTORIZACION DE LOS SERVICIOS PRESTADOS , NO SE EVIDENCIA ENVIO DE CORREO PARA LOS SERVICIOS PRESTADOS . SOLICITARLO ALA CAPAUTORIZACIONES@EPSDELAGENTE.COM.CO . PARA DARLE TRAMITE ALA FACTURA ,SUJETA A PERTINENCIA MEDICA.</t>
  </si>
  <si>
    <t>SN85810</t>
  </si>
  <si>
    <t>900971006_SN0000085810</t>
  </si>
  <si>
    <t xml:space="preserve">se develve factura con soportes al validar los datos del FACTURA no cunta con la autiorizacion de los servicios prestados       no se evidencia los correos de la solicitud del servicio ala capautorizaciones       solicitar la autorizacion ala capautorizaciones@epsdelagente.cm.co.,para darle tramite ala factura,sujeta apertinencia       </t>
  </si>
  <si>
    <t xml:space="preserve">se develve factura con soportes al validar los datos del FACTURA no cunta con la autiorizacion de los servicios prestados       no se evidencia los correos de la solicitud del servicio ala capautorizaciones       solicitar la autorizacion ala capautorizaciones@epsdelagente.cm.co.,para darle tramite ala factura,sujeta apertinencia      </t>
  </si>
  <si>
    <t>SN85831</t>
  </si>
  <si>
    <t>900971006_SN0000085831</t>
  </si>
  <si>
    <t>SN86642</t>
  </si>
  <si>
    <t>900971006_SN0000086642</t>
  </si>
  <si>
    <t>SE SOSTIENE DEVOLUCION DE FACTURA CON SOPORTES COMPLETOS AL VALIDAR LOS DATOS DELA FACTURA NO CUENTA CON LA AUTORIZACION DE LOS SERVICIOS PRESTADOR, NI CORREO DE SOLICITUD PAR LA AUTORIZACION. SOLICITAR LA AUTORIZACION ALA CAPAUTORIZACIONES@EPSDELAGENTE.COM.CO, PARA DARLE TRAMITE ALA FACTURA, SUJETA A PETINENCIA MEDICA</t>
  </si>
  <si>
    <t>SOPORTE</t>
  </si>
  <si>
    <t>Atención de urgencias</t>
  </si>
  <si>
    <t>Urgencias</t>
  </si>
  <si>
    <t>SN88698</t>
  </si>
  <si>
    <t>900971006_SN0000088698</t>
  </si>
  <si>
    <t>se develve factura con soportes al validar los datos del FACTURA no cunta con la autiorizacion de los servicios prestados no se evidencia los correos de la solicitud del servicio ala capautorizaciones solicitar la autorizacion ala capautorizaciones@epsdelagente.cm.co.,para darle tramite ala factura,sujeta apertinencia</t>
  </si>
  <si>
    <t>SN90203</t>
  </si>
  <si>
    <t>900971006_SN0000090203</t>
  </si>
  <si>
    <t>SE DEVUELVE FACTURA CON SOPORTES COMPLETOS AL VALIDAR LOS DATOS  DE LA FACTURA ,NO CUENTA CON LA AUTOIRZACION DE INTERNACION Y LOS SERVICIOS PRESTADOS SOLICITARLA ALA CAPAUTORIZACIONES@EPSDELAGENTE.COM.CO ,PARA DARLE TRAMITE ALA FACTURA, SUJETA A PERTIENNCIA MEDICA</t>
  </si>
  <si>
    <t>SE DEVUELVE FACTURA CON SOPORTES COMPLETOS AL VALIDAR LOS DATOS DE LA FACTURA ,NO CUENTA CON LA AUTOIRZACION DE INTERNACION Y LOS SERVICIOS PRESTADOS SOLICITARLA ALA CAPAUTORIZACIONES@EPSDELAGENTE.COM.CO ,PARA DARLE TRAMITE ALA FACTURA, SUJETA A PERTIENNCIA MEDICA</t>
  </si>
  <si>
    <t>SN61401</t>
  </si>
  <si>
    <t>900971006_SN0000061401</t>
  </si>
  <si>
    <t>Finalizada</t>
  </si>
  <si>
    <t>URG-2023-13</t>
  </si>
  <si>
    <t>SN9753</t>
  </si>
  <si>
    <t>900971006_SN0000009753</t>
  </si>
  <si>
    <t>MIG-900971006</t>
  </si>
  <si>
    <t>SN324154</t>
  </si>
  <si>
    <t>900971006_SN0000324154</t>
  </si>
  <si>
    <t>Factura No Radicada</t>
  </si>
  <si>
    <t>Para Cargar RIPS</t>
  </si>
  <si>
    <t>No radicada</t>
  </si>
  <si>
    <t>SN339742</t>
  </si>
  <si>
    <t>900971006_SN0000339742</t>
  </si>
  <si>
    <t>SN371958</t>
  </si>
  <si>
    <t>900971006_SN0000371958</t>
  </si>
  <si>
    <t>900971006_75337165</t>
  </si>
  <si>
    <t>900971006_75348819</t>
  </si>
  <si>
    <t>900971006_75353725</t>
  </si>
  <si>
    <t>900971006_75374404</t>
  </si>
  <si>
    <t>900971006_75451068</t>
  </si>
  <si>
    <t>900971006_75484123</t>
  </si>
  <si>
    <t>900971006_75504720</t>
  </si>
  <si>
    <t>900971006_75511051</t>
  </si>
  <si>
    <t>900971006_75539256</t>
  </si>
  <si>
    <t>900971006_75588860</t>
  </si>
  <si>
    <t>900971006_75599138</t>
  </si>
  <si>
    <t>900971006_75602365</t>
  </si>
  <si>
    <t>900971006_75602364</t>
  </si>
  <si>
    <t>900971006_75606388</t>
  </si>
  <si>
    <t>SN96559</t>
  </si>
  <si>
    <t>900971006_SN0000096559</t>
  </si>
  <si>
    <t>SN195682</t>
  </si>
  <si>
    <t>900971006_SN0000195682</t>
  </si>
  <si>
    <t>SN203521</t>
  </si>
  <si>
    <t>900971006_SN0000203521</t>
  </si>
  <si>
    <t>SN229167</t>
  </si>
  <si>
    <t>900971006_SN0000229167</t>
  </si>
  <si>
    <t>SN233795</t>
  </si>
  <si>
    <t>900971006_SN0000233795</t>
  </si>
  <si>
    <t>SN238720</t>
  </si>
  <si>
    <t>900971006_SN0000238720</t>
  </si>
  <si>
    <t>SN239144</t>
  </si>
  <si>
    <t>900971006_SN0000239144</t>
  </si>
  <si>
    <t>SN242278</t>
  </si>
  <si>
    <t>900971006_SN0000242278</t>
  </si>
  <si>
    <t>SN264815</t>
  </si>
  <si>
    <t>900971006_SN0000264815</t>
  </si>
  <si>
    <t>SN280888</t>
  </si>
  <si>
    <t>900971006_SN0000280888</t>
  </si>
  <si>
    <t>SN292183</t>
  </si>
  <si>
    <t>900971006_SN0000292183</t>
  </si>
  <si>
    <t>SN306873</t>
  </si>
  <si>
    <t>900971006_SN0000306873</t>
  </si>
  <si>
    <t>SN322641</t>
  </si>
  <si>
    <t>900971006_SN0000322641</t>
  </si>
  <si>
    <t>SN322642</t>
  </si>
  <si>
    <t>900971006_SN0000322642</t>
  </si>
  <si>
    <t>SN322645</t>
  </si>
  <si>
    <t>900971006_SN0000322645</t>
  </si>
  <si>
    <t>SN351215</t>
  </si>
  <si>
    <t>900971006_SN0000351215</t>
  </si>
  <si>
    <t>SN353523</t>
  </si>
  <si>
    <t>900971006_SN0000353523</t>
  </si>
  <si>
    <t>SN357817</t>
  </si>
  <si>
    <t>900971006_SN0000357817</t>
  </si>
  <si>
    <t>SN396277</t>
  </si>
  <si>
    <t>900971006_SN0000396277</t>
  </si>
  <si>
    <t>SN402038</t>
  </si>
  <si>
    <t>900971006_SN0000402038</t>
  </si>
  <si>
    <t>Factura Cancelada</t>
  </si>
  <si>
    <t>PAGO DIRECTO REGIMEN SUBSIDIADO MARZO 2024</t>
  </si>
  <si>
    <t>FOR-CSA-018</t>
  </si>
  <si>
    <t>HOJA 1 DE 1</t>
  </si>
  <si>
    <t>RESUMEN DE CARTERA REVISADA POR LA EPS</t>
  </si>
  <si>
    <t>VERSION 2</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</si>
  <si>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</si>
  <si>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</si>
  <si>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</si>
  <si>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</si>
  <si>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</si>
  <si>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</si>
  <si>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</si>
  <si>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</si>
  <si>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</si>
  <si>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</si>
  <si>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</si>
  <si>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</si>
  <si>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</si>
  <si>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</si>
  <si>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</si>
  <si>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Lizeth Ome G.</t>
  </si>
  <si>
    <t>Cartera - Cuentas Salud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</si>
  <si>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</si>
  <si>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</si>
  <si>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</si>
  <si>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</si>
  <si>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</si>
  <si>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</si>
  <si>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</si>
  <si>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</si>
  <si>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</si>
  <si>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Santiago de Cali, mayo 28 2025</t>
  </si>
  <si>
    <t xml:space="preserve">Señores : SUBRED INTEGRADA DE SERVICIOS DE SALUD </t>
  </si>
  <si>
    <t>NIT: 900971006</t>
  </si>
  <si>
    <t>A continuacion me permito remitir nuestra respuesta al estado de cartera presentado en la fecha: 19/05/2025</t>
  </si>
  <si>
    <t>Con Corte al dia: 30/04/2025</t>
  </si>
  <si>
    <t>Manuel Caro</t>
  </si>
  <si>
    <t>Ejecutivo de cartera</t>
  </si>
  <si>
    <t>NULL</t>
  </si>
  <si>
    <t>MIGRACION: AUT:DEVOLUCION DE FACTURA CON SOPORTES COMPLETOS: 1.NO SE EVIDENCIA AUTORIZACION PARA SERVICIOS FACTURADOS. 2.LA AUT 221808524522748 PERTENECE A AUT DE URGENCIAS PRESENTADO EN L A FACTURA 75313853 POR LO CUAL SE DEBE SOLICITAR A LOS CORRE OS CORPORATIVOS: Para autorizaciones de egresos hospitalarios capautorizaciones@epsdelagente.com.co solicitud de autorización de servicios de urgencias y proced autorizacionescap@epsdelagente.com.co - 3168341823 (servicio UNA VEZ SOLICITADA LA AUTORIZACION PRESENTAR CUENTA NUEVAMEN TE. KEVIN YALANDA</t>
  </si>
  <si>
    <t>AUT:DEVOLUCION DE FACTURA CON SOPORTES COMPLETOS: 1.NO SE EVIDENCIA AUTORIZACION PARA SERVICIOS FACTURADOS. 2.LA AUT 221808524522748 PERTENECE A AUT DE URGENCIAS PRESENTADO EN L A FACTURA 75313853 POR LO CUAL SE DEBE SOLICITAR A LOS CORRE OS CORPORATIVOS: Para autorizaciones de egresos hospitalarios capautorizaciones@epsdelagente.com.co solicitud de autorización de servicios de urgencias y proced autorizacionescap@epsdelagente.com.co - 3168341823 (servicio UNA VEZ SOLICITADA LA AUTORIZACION PRESENTAR CUENTA NUEVAMEN TE. KEVIN YALANDA</t>
  </si>
  <si>
    <t>AUT:DEVOLUCION DE FACTURA CON SOPORTES COMPLETOS: 1.NO SE EV IDENCIA AUTORIZACION PARA SERVICIOS FACTURADOS. 2.LA AUT 221808524522748 PERTENECE A AUT DE URGENCIAS PRESENTADO EN L A FACTURA 75313853 POR LO CUAL SE DEBE SOLICITAR A LOS CORROS CORPORATIVOS: Para autorizaciones de egresos hospitalarios capautorizaciones@epsdelagente.com.co solicitud de autorización de servicios de urgencias y proced autorizacionescap@epsdelagente.com.co - 3168341823 (servicio UNA VEZ SOLICITADA LA AUTORIZACION PRESENTAR CUENTA NUEVAMETE. KEVIN YALANDA</t>
  </si>
  <si>
    <t>MIGRACION: AUT SE DEVUELVE FACTURA LA AUTORIZACION QUE ENVIAN ES SOLO D URGENCIAS 221718523025753 GESTIONAR CON EL AREA ENCARGADA L A AUT DE LOS SERVICCIOS FACUTRADOS OBJECION DRA MAIBER A. FACTURACION EcografÍa dopler mINFER FACT 2 S1 el cups incluy DOS MMIEMBROS INFERIORES.$ 421.000 Cánula nasaL F2 S1 POR ES TANCIA $ 1.200 FACTURAN Bipersonal 15 días JUNIO19 JULIO4 IN GESO PISO 20JUNIO 16:20 acepta como Habitación 4 camas objet a la diferencia. ($280.000- 195.700)$ 84.300 Pertinencia méd TSH- T4 F2 S1 pertinentes 1 de cada 1 cambio hormonal reflej ADO  4-6 SS $ 175.200 EKG NO INTERPERETADO $ 54.700 ECO TIRO DIDES NO INTERPRETADO $ 133.300Paraclínicos Hemograma  Bilir UBINA  BUN Creatinina Proteinas en orina 24HRS $ 120.800 MIE</t>
  </si>
  <si>
    <t>AUT SE DEVUELVE FACTURA LA AUTORIZACION QUE ENVIAN ES SOLO D URGENCIAS 221718523025753 GESTIONAR CON EL AREA ENCARGADA L A AUT DE LOS SERVICCIOS FACUTRADOS OBJECION DRA MAIBER A. FACTURACION EcografÍa dopler mINFER FACT 2 S1 el cups incluy DOS MMIEMBROS INFERIORES.$ 421.000 Cánula nasaL F2 S1 POR ES TANCIA $ 1.200 FACTURAN Bipersonal 15 días JUNIO19 JULIO4 IN GESO PISO 20JUNIO 16:20 acepta como Habitación 4 camas objet a la diferencia. ($280.000- 195.700)$ 84.300 Pertinencia méd TSH- T4 F2 S1 pertinentes 1 de cada 1 cambio hormonal reflej ADO  4-6 SS $ 175.200 EKG NO INTERPERETADO $ 54.700 ECO TIRO DIDES NO INTERPRETADO $ 133.300Paraclínicos Hemograma  Bilir UBINA  BUN Creatinina Proteinas en orina 24HRS $ 120.800 MIE</t>
  </si>
  <si>
    <t>AUT SE DEVUELVE FACTURA LA AUTORIZACION QUE ENVIAN ES SOLO D URGENCIAS 221718523025753 GESTIONAR CON EL AREA ENCARGADA A AUT DE LOS SERVICCIOS FACUTRADOS OBJECION DRA MAIBER A. FACTURACION EcografÍa dopler mINFER FACT 2 S1 el cups incluy DOS MMIEMBROS INFERIORES.$ 421.000 Cánula nasaL F2 S1 POR ES TANCIA $ 1.200 FACTURAN Bipersonal 15 días JUNIO19 JULIO4 IGESO PISO 20JUNIO 16:20 acepta como Habitación 4 camas objet a la diferencia. ($280.000- 195.700)$ 84.300 Pertinencia méTSH- T4 F2 S1 pertinentes 1 de cada 1 cambio hormonal reflej ADO 4-6 SS $ 175.200 EKG NO INTERPERETADO $ 54.700 ECO TIRDIDES NO INTERPRETADO $ 133.300Paraclínicos Hemograma Bilir UBINA BUN Creatinina Proteinas en orina 24HRS $ 120.800 MI</t>
  </si>
  <si>
    <t>MIGRACION: AUT. SE DEVUELVE FACT PORQUE NO SE EVIDENCIA AUTORIZACIONPARA EL SERVICIO PRESTADO, EL CORREO AL QUE ESTAN ENVIANDO L A SOLICITUD DE AUT ESTÁ ERRADO ES: capvalle@epsdelagente.com.co           nancy</t>
  </si>
  <si>
    <t>AUT. SE DEVUELVE FACT PORQUE NO SE EVIDENCIA AUTORIZACIONPARA EL SERVICIO PRESTADO, EL CORREO AL QUE ESTAN ENVIANDO L A SOLICITUD DE AUT ESTÁ ERRADO ES: capvalle@epsdelagente.com.co           nancy</t>
  </si>
  <si>
    <t>AUT. SE DEVUELVE FACT PORQUE NO SE EVIDENCIA AUTORIZACION PARA EL SERVICIO PRESTADO, EL CORREO AL QUE ESTAN ENVIANDO L A SOLICITUD DE AUT ESTÁ ERRADO ES: capvalle@epsdelagente.com.co nancy</t>
  </si>
  <si>
    <t>se devuelve factura con soportes completos al validar los datos dela,factura ,no cuenta con autorizacion para los servicios prestados solicitarla ala capautorizaciones@epsdelagente.com.co .para darle tramite ala facura soportes anexados no corresponde ala factura radicada.</t>
  </si>
  <si>
    <t>Servicios ambulatorios</t>
  </si>
  <si>
    <t>MIGRACION: AUT SE DEVUELVE FACTURA SOLO HAY AUTORIZACION PARA LA URGENICIA 221838524606941 NO HAY AUTORIZACION PARA LA HOSPITALZIAC ON GESTIONAR CON EL AREA ENCARGADA DE AUTORIZACIONES.MILENA</t>
  </si>
  <si>
    <t>AUT SE DEVUELVE FACTURA SOLO HAY AUTORIZACION PARA LA URGENICIA 221838524606941 NO HAY AUTORIZACION PARA LA HOSPITALZIAC ON GESTIONAR CON EL AREA ENCARGADA DE AUTORIZACIONES.MILENA</t>
  </si>
  <si>
    <t>AUT SE DEVUELVE FACTURA SOLO HAY AUTORIZACION PARA LA URGENI CIA 221838524606941 NO HAY AUTORIZACION PARA LA HOSPITALZIAON GESTIONAR CON EL AREA ENCARGADA DE AUTORIZACIONES.MILENA</t>
  </si>
  <si>
    <t>MIGRACION: AUT SE DEVUELVE FACTURA NO HAY AUTORIZACION GENERADA PARA EL SERVICIO DE AMBULANCIA.ENVIAN CORREO A CORREOS ERRADOS. VAL IDAR CON LA CAP DE AUTORIZACIONES PARA QUE LES GENEREN AUT P ARA EL SEVICIO FACTURADO.MILENA</t>
  </si>
  <si>
    <t>AUT SE DEVUELVE FACTURA NO HAY AUTORIZACION GENERADA PARA EL SERVICIO DE AMBULANCIA.ENVIAN CORREO A CORREOS ERRADOS. VAL IDAR CON LA CAP DE AUTORIZACIONES PARA QUE LES GENEREN AUT P ARA EL SEVICIO FACTURADO.MILENA</t>
  </si>
  <si>
    <t>AUT SE DEVUELVE FACTURA NO HAY AUTORIZACION GENERADA PARA EL SERVICIO DE AMBULANCIA.ENVIAN CORREO A CORREOS ERRADOS. VAIDAR CON LA CAP DE AUTORIZACIONES PARA QUE LES GENEREN AUT P ARA EL SEVICIO FACTURADO.MILENA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</si>
</sst>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 #,##0.00_-;\-&quot;$&quot;\ * #,##0.00_-;_-&quot;$&quot;\ * &quot;-&quot;??_-;_-@_-"/>
    <numFmt numFmtId="43" formatCode="_-* #,##0.00_-;\-* #,##0.00_-;_-* &quot;-&quot;??_-;_-@_-"/>
    <numFmt numFmtId="164" formatCode="_-* #,##0_-;\-* #,##0_-;_-* &quot;-&quot;??_-;_-@_-"/>
    <numFmt numFmtId="165" formatCode="_-&quot;$&quot;\ * #,##0_-;\-&quot;$&quot;\ * #,##0_-;_-&quot;$&quot;\ * &quot;-&quot;??_-;_-@_-"/>
    <numFmt numFmtId="166" formatCode="&quot;$&quot;\ #,##0"/>
    <numFmt numFmtId="167" formatCode="_-&quot;€&quot;\ * #,##0_-;\-&quot;€&quot;\ * #,##0_-;_-&quot;€&quot;\ * &quot;-&quot;??_-;_-@_-"/>
    <numFmt numFmtId="168" formatCode="[$-240A]d&quot; de &quot;mmmm&quot; de &quot;yyyy;@"/>
    <numFmt numFmtId="169" formatCode="&quot;$&quot;\ #,##0;[Red]&quot;$&quot;\ #,##0"/>
    <numFmt numFmtId="170" formatCode="[$$-240A]\ #,##0;\-[$$-240A]\ #,##0"/>
  </numFmts>
  <fonts count="13" x14ac:knownFonts="1">
    <font>
      <sz val="11"/>
      <color theme="1"/>
      <name val="Calibri"/>
      <family val="2"/>
      <scheme val="minor"/>
    </font>
    <font>
      <sz val="11"/>
      <color theme="1"/>
      <name val="Calibri"/>
      <family val="2"/>
      <scheme val="minor"/>
    </font>
    <font>
      <b/>
      <sz val="11"/>
      <name val="Century Gothic"/>
      <family val="2"/>
    </font>
    <font>
      <sz val="11"/>
      <name val="Century Gothic"/>
      <family val="2"/>
    </font>
    <font>
      <sz val="8"/>
      <color theme="1"/>
      <name val="Tahoma"/>
      <family val="2"/>
    </font>
    <font>
      <sz val="8"/>
      <name val="Tahoma"/>
      <family val="2"/>
    </font>
    <font>
      <b/>
      <sz val="8"/>
      <color theme="1"/>
      <name val="Tahoma"/>
      <family val="2"/>
    </font>
    <font>
      <b/>
      <sz val="8"/>
      <name val="Tahoma"/>
      <family val="2"/>
    </font>
    <font>
      <sz val="10"/>
      <name val="Arial"/>
      <family val="2"/>
    </font>
    <font>
      <sz val="10"/>
      <color indexed="8"/>
      <name val="Arial"/>
      <family val="2"/>
    </font>
    <font>
      <b/>
      <sz val="10"/>
      <color indexed="8"/>
      <name val="Arial"/>
      <family val="2"/>
    </font>
    <font>
      <b/>
      <sz val="9"/>
      <name val="Arial"/>
      <family val="2"/>
    </font>
    <font>
      <b/>
      <sz val="11"/>
      <name val="Arial"/>
      <family val="2"/>
    </font>
  </fonts>
  <fills count="9">
    <fill>
      <patternFill patternType="none"/>
    </fill>
    <fill>
      <patternFill patternType="gray125"/>
    </fill>
    <fill>
      <patternFill patternType="solid">
        <fgColor rgb="FFBDD7EE"/>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8" fillId="0" borderId="0"/>
    <xf numFmtId="43" fontId="1" fillId="0" borderId="0" applyFont="0" applyFill="0" applyBorder="0" applyAlignment="0" applyProtection="0"/>
    <xf numFmtId="43" fontId="1" fillId="0" borderId="0" applyFont="0" applyFill="0" applyBorder="0" applyAlignment="0" applyProtection="0"/>
  </cellStyleXfs>
  <cellXfs count="109">
    <xf numFmtId="0" fontId="0" fillId="0" borderId="0" xfId="0"/>
    <xf numFmtId="0" fontId="2" fillId="2" borderId="1" xfId="0"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43" fontId="2" fillId="2" borderId="1" xfId="1" applyFont="1" applyFill="1" applyBorder="1" applyAlignment="1">
      <alignment horizontal="center" vertical="center" wrapText="1"/>
    </xf>
    <xf numFmtId="0" fontId="3" fillId="0" borderId="1" xfId="0" applyFont="1" applyBorder="1"/>
    <xf numFmtId="14" fontId="3" fillId="0" borderId="1" xfId="0" applyNumberFormat="1" applyFont="1" applyBorder="1"/>
    <xf numFmtId="164" fontId="3" fillId="0" borderId="1" xfId="1" applyNumberFormat="1" applyFont="1" applyBorder="1"/>
    <xf numFmtId="0" fontId="0" fillId="0" borderId="1" xfId="0" applyBorder="1"/>
    <xf numFmtId="164" fontId="0" fillId="0" borderId="1" xfId="0" applyNumberFormat="1" applyBorder="1"/>
    <xf numFmtId="16" fontId="4" fillId="0" borderId="0" xfId="0" applyNumberFormat="1" applyFont="1" applyAlignment="1">
      <alignment horizontal="center" vertical="center"/>
    </xf>
    <xf numFmtId="0" fontId="4" fillId="0" borderId="0" xfId="0" applyFont="1" applyAlignment="1">
      <alignment horizontal="center" vertical="center"/>
    </xf>
    <xf numFmtId="14" fontId="4" fillId="0" borderId="0" xfId="0" applyNumberFormat="1" applyFont="1" applyAlignment="1">
      <alignment horizontal="center" vertical="center"/>
    </xf>
    <xf numFmtId="165" fontId="4" fillId="0" borderId="0" xfId="2" applyNumberFormat="1" applyFont="1" applyAlignment="1">
      <alignment horizontal="center" vertical="center"/>
    </xf>
    <xf numFmtId="166" fontId="5" fillId="0" borderId="0" xfId="0" applyNumberFormat="1" applyFont="1" applyAlignment="1">
      <alignment horizontal="center" vertical="center"/>
    </xf>
    <xf numFmtId="166" fontId="4" fillId="0" borderId="0" xfId="0" applyNumberFormat="1" applyFont="1" applyAlignment="1">
      <alignment horizontal="center" vertical="center"/>
    </xf>
    <xf numFmtId="166" fontId="4" fillId="0" borderId="0" xfId="2" applyNumberFormat="1" applyFont="1" applyAlignment="1">
      <alignment horizontal="center" vertical="center"/>
    </xf>
    <xf numFmtId="0" fontId="4" fillId="0" borderId="0" xfId="2" applyNumberFormat="1" applyFont="1" applyAlignment="1">
      <alignment horizontal="center" vertical="center"/>
    </xf>
    <xf numFmtId="166" fontId="4" fillId="0" borderId="0" xfId="0" applyNumberFormat="1" applyFont="1" applyAlignment="1">
      <alignment horizontal="center"/>
    </xf>
    <xf numFmtId="166" fontId="4" fillId="0" borderId="0" xfId="2" applyNumberFormat="1" applyFont="1" applyAlignment="1">
      <alignment horizontal="center"/>
    </xf>
    <xf numFmtId="0" fontId="4" fillId="0" borderId="0" xfId="0" applyFont="1" applyAlignment="1">
      <alignment horizontal="center"/>
    </xf>
    <xf numFmtId="0" fontId="6" fillId="0" borderId="1" xfId="0" applyFont="1" applyBorder="1" applyAlignment="1">
      <alignment horizontal="center" vertical="center" wrapText="1"/>
    </xf>
    <xf numFmtId="14" fontId="6" fillId="0" borderId="1" xfId="0" applyNumberFormat="1" applyFont="1" applyBorder="1" applyAlignment="1">
      <alignment horizontal="center" vertical="center" wrapText="1"/>
    </xf>
    <xf numFmtId="165" fontId="6" fillId="0" borderId="1" xfId="2" applyNumberFormat="1" applyFont="1" applyBorder="1" applyAlignment="1">
      <alignment horizontal="center" vertical="center" wrapText="1"/>
    </xf>
    <xf numFmtId="0" fontId="7" fillId="3"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166" fontId="6" fillId="4" borderId="1" xfId="2" applyNumberFormat="1" applyFont="1" applyFill="1" applyBorder="1" applyAlignment="1">
      <alignment horizontal="center" vertical="center" wrapText="1"/>
    </xf>
    <xf numFmtId="0" fontId="6" fillId="4" borderId="1" xfId="2" applyNumberFormat="1" applyFont="1" applyFill="1" applyBorder="1" applyAlignment="1">
      <alignment horizontal="center" vertical="center" wrapText="1"/>
    </xf>
    <xf numFmtId="0" fontId="6" fillId="5" borderId="1" xfId="0" applyFont="1" applyFill="1" applyBorder="1" applyAlignment="1">
      <alignment horizontal="center" vertical="center" wrapText="1"/>
    </xf>
    <xf numFmtId="14" fontId="6" fillId="5"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wrapText="1"/>
    </xf>
    <xf numFmtId="167" fontId="6" fillId="3" borderId="1" xfId="2" applyNumberFormat="1" applyFont="1" applyFill="1" applyBorder="1" applyAlignment="1">
      <alignment horizontal="center" vertical="center" wrapText="1"/>
    </xf>
    <xf numFmtId="167" fontId="6" fillId="3" borderId="1" xfId="2" applyNumberFormat="1" applyFont="1" applyFill="1" applyBorder="1" applyAlignment="1">
      <alignment horizontal="center" wrapText="1"/>
    </xf>
    <xf numFmtId="0" fontId="6" fillId="7" borderId="1" xfId="0" applyFont="1" applyFill="1" applyBorder="1" applyAlignment="1">
      <alignment horizontal="center" vertical="center" wrapText="1"/>
    </xf>
    <xf numFmtId="0" fontId="6" fillId="0" borderId="0" xfId="0" applyFont="1" applyAlignment="1">
      <alignment horizontal="center"/>
    </xf>
    <xf numFmtId="0" fontId="5" fillId="0" borderId="1" xfId="0" applyFont="1" applyBorder="1" applyAlignment="1">
      <alignment horizontal="center"/>
    </xf>
    <xf numFmtId="0" fontId="4" fillId="0" borderId="1" xfId="0" applyFont="1" applyBorder="1" applyAlignment="1">
      <alignment horizontal="center" vertical="center"/>
    </xf>
    <xf numFmtId="1" fontId="4" fillId="0" borderId="1" xfId="0" applyNumberFormat="1" applyFont="1" applyBorder="1" applyAlignment="1">
      <alignment horizontal="center" vertical="center"/>
    </xf>
    <xf numFmtId="14" fontId="4" fillId="0" borderId="1" xfId="0" applyNumberFormat="1" applyFont="1" applyBorder="1" applyAlignment="1">
      <alignment horizontal="center" vertical="center"/>
    </xf>
    <xf numFmtId="165" fontId="4" fillId="0" borderId="1" xfId="2" applyNumberFormat="1" applyFont="1" applyBorder="1" applyAlignment="1">
      <alignment horizontal="center" vertical="center"/>
    </xf>
    <xf numFmtId="0" fontId="4" fillId="0" borderId="1" xfId="0" applyFont="1" applyBorder="1" applyAlignment="1">
      <alignment horizontal="center"/>
    </xf>
    <xf numFmtId="165" fontId="4" fillId="0" borderId="1" xfId="2" applyNumberFormat="1" applyFont="1" applyBorder="1" applyAlignment="1">
      <alignment horizontal="center"/>
    </xf>
    <xf numFmtId="14" fontId="4" fillId="0" borderId="1" xfId="0" applyNumberFormat="1" applyFont="1" applyBorder="1" applyAlignment="1">
      <alignment horizontal="center"/>
    </xf>
    <xf numFmtId="0" fontId="4" fillId="0" borderId="1" xfId="0" applyFont="1" applyBorder="1" applyAlignment="1">
      <alignment vertical="center"/>
    </xf>
    <xf numFmtId="0" fontId="9" fillId="0" borderId="0" xfId="3" applyFont="1"/>
    <xf numFmtId="0" fontId="9" fillId="0" borderId="2" xfId="3" applyFont="1" applyBorder="1" applyAlignment="1">
      <alignment horizontal="centerContinuous"/>
    </xf>
    <xf numFmtId="0" fontId="9" fillId="0" borderId="3" xfId="3" applyFont="1" applyBorder="1" applyAlignment="1">
      <alignment horizontal="centerContinuous"/>
    </xf>
    <xf numFmtId="0" fontId="9" fillId="0" borderId="6" xfId="3" applyFont="1" applyBorder="1" applyAlignment="1">
      <alignment horizontal="centerContinuous"/>
    </xf>
    <xf numFmtId="0" fontId="9" fillId="0" borderId="7" xfId="3" applyFont="1" applyBorder="1" applyAlignment="1">
      <alignment horizontal="centerContinuous"/>
    </xf>
    <xf numFmtId="0" fontId="10" fillId="0" borderId="2" xfId="3" applyFont="1" applyBorder="1" applyAlignment="1">
      <alignment horizontal="centerContinuous" vertical="center"/>
    </xf>
    <xf numFmtId="0" fontId="10" fillId="0" borderId="4" xfId="3" applyFont="1" applyBorder="1" applyAlignment="1">
      <alignment horizontal="centerContinuous" vertical="center"/>
    </xf>
    <xf numFmtId="0" fontId="10" fillId="0" borderId="3" xfId="3" applyFont="1" applyBorder="1" applyAlignment="1">
      <alignment horizontal="centerContinuous" vertical="center"/>
    </xf>
    <xf numFmtId="0" fontId="10" fillId="0" borderId="5" xfId="3" applyFont="1" applyBorder="1" applyAlignment="1">
      <alignment horizontal="centerContinuous" vertical="center"/>
    </xf>
    <xf numFmtId="0" fontId="10" fillId="0" borderId="6" xfId="3" applyFont="1" applyBorder="1" applyAlignment="1">
      <alignment horizontal="centerContinuous" vertical="center"/>
    </xf>
    <xf numFmtId="0" fontId="10" fillId="0" borderId="0" xfId="3" applyFont="1" applyAlignment="1">
      <alignment horizontal="centerContinuous" vertical="center"/>
    </xf>
    <xf numFmtId="0" fontId="10" fillId="0" borderId="12" xfId="3" applyFont="1" applyBorder="1" applyAlignment="1">
      <alignment horizontal="centerContinuous" vertical="center"/>
    </xf>
    <xf numFmtId="0" fontId="9" fillId="0" borderId="8" xfId="3" applyFont="1" applyBorder="1" applyAlignment="1">
      <alignment horizontal="centerContinuous"/>
    </xf>
    <xf numFmtId="0" fontId="9" fillId="0" borderId="10" xfId="3" applyFont="1" applyBorder="1" applyAlignment="1">
      <alignment horizontal="centerContinuous"/>
    </xf>
    <xf numFmtId="0" fontId="10" fillId="0" borderId="8" xfId="3" applyFont="1" applyBorder="1" applyAlignment="1">
      <alignment horizontal="centerContinuous" vertical="center"/>
    </xf>
    <xf numFmtId="0" fontId="10" fillId="0" borderId="9" xfId="3" applyFont="1" applyBorder="1" applyAlignment="1">
      <alignment horizontal="centerContinuous" vertical="center"/>
    </xf>
    <xf numFmtId="0" fontId="10" fillId="0" borderId="10" xfId="3" applyFont="1" applyBorder="1" applyAlignment="1">
      <alignment horizontal="centerContinuous" vertical="center"/>
    </xf>
    <xf numFmtId="0" fontId="10" fillId="0" borderId="11" xfId="3" applyFont="1" applyBorder="1" applyAlignment="1">
      <alignment horizontal="centerContinuous" vertical="center"/>
    </xf>
    <xf numFmtId="0" fontId="9" fillId="0" borderId="6" xfId="3" applyFont="1" applyBorder="1"/>
    <xf numFmtId="0" fontId="9" fillId="0" borderId="7" xfId="3" applyFont="1" applyBorder="1"/>
    <xf numFmtId="0" fontId="10" fillId="0" borderId="0" xfId="3" applyFont="1"/>
    <xf numFmtId="14" fontId="9" fillId="0" borderId="0" xfId="3" applyNumberFormat="1" applyFont="1"/>
    <xf numFmtId="168" fontId="9" fillId="0" borderId="0" xfId="3" applyNumberFormat="1" applyFont="1"/>
    <xf numFmtId="14" fontId="9" fillId="0" borderId="0" xfId="3" applyNumberFormat="1" applyFont="1" applyAlignment="1">
      <alignment horizontal="left"/>
    </xf>
    <xf numFmtId="1" fontId="10" fillId="0" borderId="0" xfId="4" applyNumberFormat="1" applyFont="1" applyAlignment="1">
      <alignment horizontal="center" vertical="center"/>
    </xf>
    <xf numFmtId="166" fontId="10" fillId="0" borderId="0" xfId="3" applyNumberFormat="1" applyFont="1" applyAlignment="1">
      <alignment horizontal="center" vertical="center"/>
    </xf>
    <xf numFmtId="1" fontId="10" fillId="0" borderId="0" xfId="3" applyNumberFormat="1" applyFont="1" applyAlignment="1">
      <alignment horizontal="center"/>
    </xf>
    <xf numFmtId="169" fontId="10" fillId="0" borderId="0" xfId="3" applyNumberFormat="1" applyFont="1" applyAlignment="1">
      <alignment horizontal="right"/>
    </xf>
    <xf numFmtId="1" fontId="9" fillId="0" borderId="0" xfId="3" applyNumberFormat="1" applyFont="1" applyAlignment="1">
      <alignment horizontal="center"/>
    </xf>
    <xf numFmtId="169" fontId="9" fillId="0" borderId="0" xfId="3" applyNumberFormat="1" applyFont="1" applyAlignment="1">
      <alignment horizontal="right"/>
    </xf>
    <xf numFmtId="1" fontId="9" fillId="0" borderId="9" xfId="3" applyNumberFormat="1" applyFont="1" applyBorder="1" applyAlignment="1">
      <alignment horizontal="center"/>
    </xf>
    <xf numFmtId="169" fontId="9" fillId="0" borderId="9" xfId="3" applyNumberFormat="1" applyFont="1" applyBorder="1" applyAlignment="1">
      <alignment horizontal="right"/>
    </xf>
    <xf numFmtId="0" fontId="9" fillId="0" borderId="0" xfId="3" applyFont="1" applyAlignment="1">
      <alignment horizontal="center"/>
    </xf>
    <xf numFmtId="1" fontId="10" fillId="0" borderId="13" xfId="3" applyNumberFormat="1" applyFont="1" applyBorder="1" applyAlignment="1">
      <alignment horizontal="center"/>
    </xf>
    <xf numFmtId="169" fontId="10" fillId="0" borderId="13" xfId="3" applyNumberFormat="1" applyFont="1" applyBorder="1" applyAlignment="1">
      <alignment horizontal="right"/>
    </xf>
    <xf numFmtId="169" fontId="9" fillId="0" borderId="0" xfId="3" applyNumberFormat="1" applyFont="1"/>
    <xf numFmtId="169" fontId="10" fillId="0" borderId="9" xfId="3" applyNumberFormat="1" applyFont="1" applyBorder="1"/>
    <xf numFmtId="169" fontId="9" fillId="0" borderId="9" xfId="3" applyNumberFormat="1" applyFont="1" applyBorder="1"/>
    <xf numFmtId="169" fontId="10" fillId="0" borderId="0" xfId="3" applyNumberFormat="1" applyFont="1"/>
    <xf numFmtId="0" fontId="9" fillId="0" borderId="8" xfId="3" applyFont="1" applyBorder="1"/>
    <xf numFmtId="0" fontId="9" fillId="0" borderId="9" xfId="3" applyFont="1" applyBorder="1"/>
    <xf numFmtId="0" fontId="9" fillId="0" borderId="10" xfId="3" applyFont="1" applyBorder="1"/>
    <xf numFmtId="0" fontId="9" fillId="8" borderId="0" xfId="3" applyFont="1" applyFill="1"/>
    <xf numFmtId="0" fontId="10" fillId="0" borderId="0" xfId="3" applyFont="1" applyAlignment="1">
      <alignment horizontal="center"/>
    </xf>
    <xf numFmtId="1" fontId="10" fillId="0" borderId="0" xfId="4" applyNumberFormat="1" applyFont="1" applyAlignment="1">
      <alignment horizontal="right"/>
    </xf>
    <xf numFmtId="170" fontId="10" fillId="0" borderId="0" xfId="5" applyNumberFormat="1" applyFont="1" applyAlignment="1">
      <alignment horizontal="right"/>
    </xf>
    <xf numFmtId="1" fontId="9" fillId="0" borderId="0" xfId="4" applyNumberFormat="1" applyFont="1" applyAlignment="1">
      <alignment horizontal="right"/>
    </xf>
    <xf numFmtId="170" fontId="9" fillId="0" borderId="0" xfId="5" applyNumberFormat="1" applyFont="1" applyAlignment="1">
      <alignment horizontal="right"/>
    </xf>
    <xf numFmtId="164" fontId="9" fillId="0" borderId="13" xfId="5" applyNumberFormat="1" applyFont="1" applyBorder="1" applyAlignment="1">
      <alignment horizontal="center"/>
    </xf>
    <xf numFmtId="170" fontId="9" fillId="0" borderId="13" xfId="5" applyNumberFormat="1" applyFont="1" applyBorder="1" applyAlignment="1">
      <alignment horizontal="right"/>
    </xf>
    <xf numFmtId="14" fontId="4" fillId="0" borderId="1" xfId="2" applyNumberFormat="1" applyFont="1" applyBorder="1" applyAlignment="1">
      <alignment horizontal="center"/>
    </xf>
    <xf numFmtId="0" fontId="4" fillId="0" borderId="1" xfId="2" applyNumberFormat="1" applyFont="1" applyBorder="1" applyAlignment="1">
      <alignment horizontal="center"/>
    </xf>
    <xf numFmtId="0" fontId="5" fillId="8" borderId="1" xfId="0" applyFont="1" applyFill="1" applyBorder="1" applyAlignment="1">
      <alignment horizontal="center"/>
    </xf>
    <xf numFmtId="0" fontId="10" fillId="0" borderId="2" xfId="3" applyFont="1" applyBorder="1" applyAlignment="1">
      <alignment horizontal="center" vertical="center"/>
    </xf>
    <xf numFmtId="0" fontId="10" fillId="0" borderId="4" xfId="3" applyFont="1" applyBorder="1" applyAlignment="1">
      <alignment horizontal="center" vertical="center"/>
    </xf>
    <xf numFmtId="0" fontId="10" fillId="0" borderId="3" xfId="3" applyFont="1" applyBorder="1" applyAlignment="1">
      <alignment horizontal="center" vertical="center"/>
    </xf>
    <xf numFmtId="0" fontId="10" fillId="0" borderId="8" xfId="3" applyFont="1" applyBorder="1" applyAlignment="1">
      <alignment horizontal="center" vertical="center"/>
    </xf>
    <xf numFmtId="0" fontId="10" fillId="0" borderId="9" xfId="3" applyFont="1" applyBorder="1" applyAlignment="1">
      <alignment horizontal="center" vertical="center"/>
    </xf>
    <xf numFmtId="0" fontId="10" fillId="0" borderId="10" xfId="3" applyFont="1" applyBorder="1" applyAlignment="1">
      <alignment horizontal="center" vertical="center"/>
    </xf>
    <xf numFmtId="0" fontId="10" fillId="0" borderId="5" xfId="3" applyFont="1" applyBorder="1" applyAlignment="1">
      <alignment horizontal="center" vertical="center"/>
    </xf>
    <xf numFmtId="0" fontId="10" fillId="0" borderId="11" xfId="3" applyFont="1" applyBorder="1" applyAlignment="1">
      <alignment horizontal="center" vertical="center"/>
    </xf>
    <xf numFmtId="0" fontId="11" fillId="0" borderId="0" xfId="3" applyFont="1" applyAlignment="1">
      <alignment horizontal="center" vertical="center" wrapText="1"/>
    </xf>
    <xf numFmtId="0" fontId="10" fillId="0" borderId="6" xfId="3" applyFont="1" applyBorder="1" applyAlignment="1">
      <alignment horizontal="center" vertical="center" wrapText="1"/>
    </xf>
    <xf numFmtId="0" fontId="10" fillId="0" borderId="0" xfId="3" applyFont="1" applyAlignment="1">
      <alignment horizontal="center" vertical="center" wrapText="1"/>
    </xf>
    <xf numFmtId="0" fontId="10" fillId="0" borderId="7" xfId="3" applyFont="1" applyBorder="1" applyAlignment="1">
      <alignment horizontal="center" vertical="center" wrapText="1"/>
    </xf>
    <xf numFmtId="0" fontId="12" fillId="0" borderId="0" xfId="0" applyFont="1" applyAlignment="1">
      <alignment horizontal="center" vertical="center" wrapText="1"/>
    </xf>
  </cellXfs>
  <cellStyles count="6">
    <cellStyle name="Millares" xfId="1" builtinId="3"/>
    <cellStyle name="Millares 2 2" xfId="5" xr:uid="{6C7B3F5F-4E76-4E89-A4FA-40FF95D34F95}"/>
    <cellStyle name="Millares 3" xfId="4" xr:uid="{04B152B2-5F71-4ACD-B06C-AAF4BBB9630B}"/>
    <cellStyle name="Moneda" xfId="2" builtinId="4"/>
    <cellStyle name="Normal" xfId="0" builtinId="0"/>
    <cellStyle name="Normal 2 2" xfId="3" xr:uid="{97A5B550-028E-42DD-8AB4-57EAC367486B}"/>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332965</xdr:colOff>
      <xdr:row>36</xdr:row>
      <xdr:rowOff>1182</xdr:rowOff>
    </xdr:to>
    <xdr:pic>
      <xdr:nvPicPr>
        <xdr:cNvPr id="2" name="Imagen 1">
          <a:extLst>
            <a:ext uri="{FF2B5EF4-FFF2-40B4-BE49-F238E27FC236}">
              <a16:creationId xmlns:a16="http://schemas.microsoft.com/office/drawing/2014/main" id="{2FAD2988-9A70-496B-9DEB-77C64FB59BFF}"/>
            </a:ext>
          </a:extLst>
        </xdr:cNvPr>
        <xdr:cNvPicPr>
          <a:picLocks noChangeAspect="1"/>
        </xdr:cNvPicPr>
      </xdr:nvPicPr>
      <xdr:blipFill>
        <a:blip xmlns:r="http://schemas.openxmlformats.org/officeDocument/2006/relationships" r:embed="rId1"/>
        <a:stretch>
          <a:fillRect/>
        </a:stretch>
      </xdr:blipFill>
      <xdr:spPr>
        <a:xfrm rot="247533">
          <a:off x="5097282" y="5391775"/>
          <a:ext cx="1150708" cy="51173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AD4AA41A-DCA1-4CDC-B977-DDB43FD6521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641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5D3BBC51-9C5E-4FFE-B22E-8FD6860C0C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7350"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9628</xdr:rowOff>
    </xdr:to>
    <xdr:pic>
      <xdr:nvPicPr>
        <xdr:cNvPr id="3" name="Imagen 2">
          <a:extLst>
            <a:ext uri="{FF2B5EF4-FFF2-40B4-BE49-F238E27FC236}">
              <a16:creationId xmlns:a16="http://schemas.microsoft.com/office/drawing/2014/main" id="{F22CCCAC-6331-4CA3-9FAB-32A112EF5747}"/>
            </a:ext>
          </a:extLst>
        </xdr:cNvPr>
        <xdr:cNvPicPr>
          <a:picLocks noChangeAspect="1"/>
        </xdr:cNvPicPr>
      </xdr:nvPicPr>
      <xdr:blipFill>
        <a:blip xmlns:r="http://schemas.openxmlformats.org/officeDocument/2006/relationships" r:embed="rId2"/>
        <a:stretch>
          <a:fillRect/>
        </a:stretch>
      </xdr:blipFill>
      <xdr:spPr>
        <a:xfrm rot="247533">
          <a:off x="5079848" y="4420809"/>
          <a:ext cx="1148289" cy="503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145A6-E650-4A42-A61F-8F44733963AB}">
  <dimension ref="A1:D49"/>
  <sheetViews>
    <sheetView workbookViewId="0">
      <selection activeCell="B2" sqref="B2:B15"/>
    </sheetView>
  </sheetViews>
  <sheetFormatPr baseColWidth="10" defaultRowHeight="14.5" x14ac:dyDescent="0.35"/>
  <cols>
    <col min="1" max="1" width="38.81640625" bestFit="1" customWidth="1"/>
    <col min="2" max="2" width="16" bestFit="1" customWidth="1"/>
    <col min="3" max="3" width="12.1796875" bestFit="1" customWidth="1"/>
    <col min="4" max="4" width="13.26953125" bestFit="1" customWidth="1"/>
  </cols>
  <sheetData>
    <row r="1" spans="1:4" ht="42" x14ac:dyDescent="0.35">
      <c r="A1" s="1" t="s">
        <v>0</v>
      </c>
      <c r="B1" s="1" t="s">
        <v>1</v>
      </c>
      <c r="C1" s="2" t="s">
        <v>2</v>
      </c>
      <c r="D1" s="3" t="s">
        <v>3</v>
      </c>
    </row>
    <row r="2" spans="1:4" x14ac:dyDescent="0.35">
      <c r="A2" s="4" t="s">
        <v>4</v>
      </c>
      <c r="B2" s="4" t="s">
        <v>37</v>
      </c>
      <c r="C2" s="5">
        <v>44728</v>
      </c>
      <c r="D2" s="6">
        <v>500200</v>
      </c>
    </row>
    <row r="3" spans="1:4" x14ac:dyDescent="0.35">
      <c r="A3" s="4" t="s">
        <v>4</v>
      </c>
      <c r="B3" s="4" t="s">
        <v>38</v>
      </c>
      <c r="C3" s="5">
        <v>44746</v>
      </c>
      <c r="D3" s="6">
        <v>154718</v>
      </c>
    </row>
    <row r="4" spans="1:4" x14ac:dyDescent="0.35">
      <c r="A4" s="4" t="s">
        <v>4</v>
      </c>
      <c r="B4" s="4" t="s">
        <v>39</v>
      </c>
      <c r="C4" s="5">
        <v>44754</v>
      </c>
      <c r="D4" s="6">
        <v>14400695</v>
      </c>
    </row>
    <row r="5" spans="1:4" x14ac:dyDescent="0.35">
      <c r="A5" s="4" t="s">
        <v>4</v>
      </c>
      <c r="B5" s="4" t="s">
        <v>40</v>
      </c>
      <c r="C5" s="5">
        <v>44783</v>
      </c>
      <c r="D5" s="6">
        <v>861400</v>
      </c>
    </row>
    <row r="6" spans="1:4" x14ac:dyDescent="0.35">
      <c r="A6" s="4" t="s">
        <v>4</v>
      </c>
      <c r="B6" s="4" t="s">
        <v>41</v>
      </c>
      <c r="C6" s="5">
        <v>44886</v>
      </c>
      <c r="D6" s="6">
        <v>513700</v>
      </c>
    </row>
    <row r="7" spans="1:4" x14ac:dyDescent="0.35">
      <c r="A7" s="4" t="s">
        <v>4</v>
      </c>
      <c r="B7" s="4" t="s">
        <v>42</v>
      </c>
      <c r="C7" s="5">
        <v>44941</v>
      </c>
      <c r="D7" s="6">
        <v>1888200</v>
      </c>
    </row>
    <row r="8" spans="1:4" x14ac:dyDescent="0.35">
      <c r="A8" s="4" t="s">
        <v>4</v>
      </c>
      <c r="B8" s="4" t="s">
        <v>43</v>
      </c>
      <c r="C8" s="5">
        <v>44964</v>
      </c>
      <c r="D8" s="6">
        <v>406400</v>
      </c>
    </row>
    <row r="9" spans="1:4" x14ac:dyDescent="0.35">
      <c r="A9" s="4" t="s">
        <v>4</v>
      </c>
      <c r="B9" s="4" t="s">
        <v>44</v>
      </c>
      <c r="C9" s="5">
        <v>44972</v>
      </c>
      <c r="D9" s="6">
        <v>291919</v>
      </c>
    </row>
    <row r="10" spans="1:4" x14ac:dyDescent="0.35">
      <c r="A10" s="4" t="s">
        <v>4</v>
      </c>
      <c r="B10" s="4" t="s">
        <v>45</v>
      </c>
      <c r="C10" s="5">
        <v>45005</v>
      </c>
      <c r="D10" s="6">
        <v>497100</v>
      </c>
    </row>
    <row r="11" spans="1:4" x14ac:dyDescent="0.35">
      <c r="A11" s="4" t="s">
        <v>4</v>
      </c>
      <c r="B11" s="4" t="s">
        <v>46</v>
      </c>
      <c r="C11" s="5">
        <v>45063</v>
      </c>
      <c r="D11" s="6">
        <v>131900</v>
      </c>
    </row>
    <row r="12" spans="1:4" x14ac:dyDescent="0.35">
      <c r="A12" s="4" t="s">
        <v>4</v>
      </c>
      <c r="B12" s="4" t="s">
        <v>47</v>
      </c>
      <c r="C12" s="5">
        <v>45075</v>
      </c>
      <c r="D12" s="6">
        <v>677800</v>
      </c>
    </row>
    <row r="13" spans="1:4" x14ac:dyDescent="0.35">
      <c r="A13" s="4" t="s">
        <v>4</v>
      </c>
      <c r="B13" s="4" t="s">
        <v>48</v>
      </c>
      <c r="C13" s="5">
        <v>45078</v>
      </c>
      <c r="D13" s="6">
        <v>819300</v>
      </c>
    </row>
    <row r="14" spans="1:4" x14ac:dyDescent="0.35">
      <c r="A14" s="4" t="s">
        <v>4</v>
      </c>
      <c r="B14" s="4" t="s">
        <v>49</v>
      </c>
      <c r="C14" s="5">
        <v>45078</v>
      </c>
      <c r="D14" s="6">
        <v>72200</v>
      </c>
    </row>
    <row r="15" spans="1:4" x14ac:dyDescent="0.35">
      <c r="A15" s="4" t="s">
        <v>4</v>
      </c>
      <c r="B15" s="4" t="s">
        <v>50</v>
      </c>
      <c r="C15" s="5">
        <v>45091</v>
      </c>
      <c r="D15" s="6">
        <v>279200</v>
      </c>
    </row>
    <row r="16" spans="1:4" x14ac:dyDescent="0.35">
      <c r="A16" s="4" t="s">
        <v>4</v>
      </c>
      <c r="B16" s="4">
        <v>75607054</v>
      </c>
      <c r="C16" s="5">
        <v>45092</v>
      </c>
      <c r="D16" s="6">
        <v>1272700</v>
      </c>
    </row>
    <row r="17" spans="1:4" x14ac:dyDescent="0.35">
      <c r="A17" s="4" t="s">
        <v>4</v>
      </c>
      <c r="B17" s="4" t="s">
        <v>8</v>
      </c>
      <c r="C17" s="5">
        <v>45121.508138043981</v>
      </c>
      <c r="D17" s="6">
        <v>116400</v>
      </c>
    </row>
    <row r="18" spans="1:4" x14ac:dyDescent="0.35">
      <c r="A18" s="4" t="s">
        <v>4</v>
      </c>
      <c r="B18" s="4" t="s">
        <v>5</v>
      </c>
      <c r="C18" s="5">
        <v>45224.949756562499</v>
      </c>
      <c r="D18" s="6">
        <v>87207</v>
      </c>
    </row>
    <row r="19" spans="1:4" x14ac:dyDescent="0.35">
      <c r="A19" s="4" t="s">
        <v>4</v>
      </c>
      <c r="B19" s="4" t="s">
        <v>9</v>
      </c>
      <c r="C19" s="5">
        <v>45254.484030590276</v>
      </c>
      <c r="D19" s="6">
        <v>929402</v>
      </c>
    </row>
    <row r="20" spans="1:4" x14ac:dyDescent="0.35">
      <c r="A20" s="4" t="s">
        <v>4</v>
      </c>
      <c r="B20" s="4" t="s">
        <v>13</v>
      </c>
      <c r="C20" s="5">
        <v>45265.786068715279</v>
      </c>
      <c r="D20" s="6">
        <v>178734</v>
      </c>
    </row>
    <row r="21" spans="1:4" x14ac:dyDescent="0.35">
      <c r="A21" s="4" t="s">
        <v>4</v>
      </c>
      <c r="B21" s="4" t="s">
        <v>14</v>
      </c>
      <c r="C21" s="5">
        <v>45274.55051724537</v>
      </c>
      <c r="D21" s="6">
        <v>76200</v>
      </c>
    </row>
    <row r="22" spans="1:4" x14ac:dyDescent="0.35">
      <c r="A22" s="4" t="s">
        <v>4</v>
      </c>
      <c r="B22" s="4" t="s">
        <v>11</v>
      </c>
      <c r="C22" s="5">
        <v>45274.594402395829</v>
      </c>
      <c r="D22" s="6">
        <v>77034</v>
      </c>
    </row>
    <row r="23" spans="1:4" x14ac:dyDescent="0.35">
      <c r="A23" s="4" t="s">
        <v>4</v>
      </c>
      <c r="B23" s="4" t="s">
        <v>7</v>
      </c>
      <c r="C23" s="5">
        <v>45275.779646608797</v>
      </c>
      <c r="D23" s="6">
        <v>559999</v>
      </c>
    </row>
    <row r="24" spans="1:4" x14ac:dyDescent="0.35">
      <c r="A24" s="4" t="s">
        <v>4</v>
      </c>
      <c r="B24" s="4" t="s">
        <v>6</v>
      </c>
      <c r="C24" s="5">
        <v>45280.643142245368</v>
      </c>
      <c r="D24" s="6">
        <v>86789</v>
      </c>
    </row>
    <row r="25" spans="1:4" x14ac:dyDescent="0.35">
      <c r="A25" s="4" t="s">
        <v>4</v>
      </c>
      <c r="B25" s="4" t="s">
        <v>12</v>
      </c>
      <c r="C25" s="5">
        <v>45283.502519363421</v>
      </c>
      <c r="D25" s="6">
        <v>8974468</v>
      </c>
    </row>
    <row r="26" spans="1:4" x14ac:dyDescent="0.35">
      <c r="A26" s="4" t="s">
        <v>4</v>
      </c>
      <c r="B26" s="4" t="s">
        <v>15</v>
      </c>
      <c r="C26" s="5">
        <v>45300.477948344902</v>
      </c>
      <c r="D26" s="6">
        <v>88700</v>
      </c>
    </row>
    <row r="27" spans="1:4" x14ac:dyDescent="0.35">
      <c r="A27" s="4" t="s">
        <v>4</v>
      </c>
      <c r="B27" s="4" t="s">
        <v>16</v>
      </c>
      <c r="C27" s="5">
        <v>45489.155274733792</v>
      </c>
      <c r="D27" s="6">
        <v>85400</v>
      </c>
    </row>
    <row r="28" spans="1:4" x14ac:dyDescent="0.35">
      <c r="A28" s="4" t="s">
        <v>4</v>
      </c>
      <c r="B28" s="4" t="s">
        <v>17</v>
      </c>
      <c r="C28" s="5">
        <v>45503.631074108795</v>
      </c>
      <c r="D28" s="6">
        <v>85476</v>
      </c>
    </row>
    <row r="29" spans="1:4" x14ac:dyDescent="0.35">
      <c r="A29" s="4" t="s">
        <v>4</v>
      </c>
      <c r="B29" s="4" t="s">
        <v>24</v>
      </c>
      <c r="C29" s="5">
        <v>45555.554567974534</v>
      </c>
      <c r="D29" s="6">
        <v>320734</v>
      </c>
    </row>
    <row r="30" spans="1:4" x14ac:dyDescent="0.35">
      <c r="A30" s="4" t="s">
        <v>4</v>
      </c>
      <c r="B30" s="4" t="s">
        <v>21</v>
      </c>
      <c r="C30" s="5">
        <v>45562.766663229166</v>
      </c>
      <c r="D30" s="6">
        <v>25576801</v>
      </c>
    </row>
    <row r="31" spans="1:4" x14ac:dyDescent="0.35">
      <c r="A31" s="4" t="s">
        <v>4</v>
      </c>
      <c r="B31" s="4" t="s">
        <v>10</v>
      </c>
      <c r="C31" s="5">
        <v>45571.871344907406</v>
      </c>
      <c r="D31" s="6">
        <v>76200</v>
      </c>
    </row>
    <row r="32" spans="1:4" x14ac:dyDescent="0.35">
      <c r="A32" s="4" t="s">
        <v>4</v>
      </c>
      <c r="B32" s="4" t="s">
        <v>19</v>
      </c>
      <c r="C32" s="5">
        <v>45572.407300497682</v>
      </c>
      <c r="D32" s="6">
        <v>92701</v>
      </c>
    </row>
    <row r="33" spans="1:4" x14ac:dyDescent="0.35">
      <c r="A33" s="4" t="s">
        <v>4</v>
      </c>
      <c r="B33" s="4" t="s">
        <v>20</v>
      </c>
      <c r="C33" s="5">
        <v>45579.891065046293</v>
      </c>
      <c r="D33" s="6">
        <v>667800</v>
      </c>
    </row>
    <row r="34" spans="1:4" x14ac:dyDescent="0.35">
      <c r="A34" s="4" t="s">
        <v>4</v>
      </c>
      <c r="B34" s="4" t="s">
        <v>29</v>
      </c>
      <c r="C34" s="5">
        <v>45608.523511377316</v>
      </c>
      <c r="D34" s="6">
        <v>7910948</v>
      </c>
    </row>
    <row r="35" spans="1:4" x14ac:dyDescent="0.35">
      <c r="A35" s="4" t="s">
        <v>4</v>
      </c>
      <c r="B35" s="4" t="s">
        <v>22</v>
      </c>
      <c r="C35" s="5">
        <v>45625.838811076384</v>
      </c>
      <c r="D35" s="6">
        <v>85400</v>
      </c>
    </row>
    <row r="36" spans="1:4" x14ac:dyDescent="0.35">
      <c r="A36" s="4" t="s">
        <v>4</v>
      </c>
      <c r="B36" s="4" t="s">
        <v>18</v>
      </c>
      <c r="C36" s="5">
        <v>45640.711669131946</v>
      </c>
      <c r="D36" s="6">
        <v>85821</v>
      </c>
    </row>
    <row r="37" spans="1:4" x14ac:dyDescent="0.35">
      <c r="A37" s="4" t="s">
        <v>4</v>
      </c>
      <c r="B37" s="4" t="s">
        <v>32</v>
      </c>
      <c r="C37" s="5">
        <v>45665.774053900459</v>
      </c>
      <c r="D37" s="6">
        <v>95323</v>
      </c>
    </row>
    <row r="38" spans="1:4" x14ac:dyDescent="0.35">
      <c r="A38" s="4" t="s">
        <v>4</v>
      </c>
      <c r="B38" s="4" t="s">
        <v>26</v>
      </c>
      <c r="C38" s="5">
        <v>45685.687133298612</v>
      </c>
      <c r="D38" s="6">
        <v>609241</v>
      </c>
    </row>
    <row r="39" spans="1:4" x14ac:dyDescent="0.35">
      <c r="A39" s="4" t="s">
        <v>4</v>
      </c>
      <c r="B39" s="4" t="s">
        <v>28</v>
      </c>
      <c r="C39" s="5">
        <v>45685.687473726852</v>
      </c>
      <c r="D39" s="6">
        <v>1030937</v>
      </c>
    </row>
    <row r="40" spans="1:4" x14ac:dyDescent="0.35">
      <c r="A40" s="4" t="s">
        <v>4</v>
      </c>
      <c r="B40" s="4" t="s">
        <v>27</v>
      </c>
      <c r="C40" s="5">
        <v>45685.689216087958</v>
      </c>
      <c r="D40" s="6">
        <v>85400</v>
      </c>
    </row>
    <row r="41" spans="1:4" x14ac:dyDescent="0.35">
      <c r="A41" s="4" t="s">
        <v>4</v>
      </c>
      <c r="B41" s="4" t="s">
        <v>34</v>
      </c>
      <c r="C41" s="5">
        <v>45686.732415312501</v>
      </c>
      <c r="D41" s="6">
        <v>933625</v>
      </c>
    </row>
    <row r="42" spans="1:4" x14ac:dyDescent="0.35">
      <c r="A42" s="4" t="s">
        <v>4</v>
      </c>
      <c r="B42" s="4" t="s">
        <v>30</v>
      </c>
      <c r="C42" s="5">
        <v>45704.572345914348</v>
      </c>
      <c r="D42" s="6">
        <v>170800</v>
      </c>
    </row>
    <row r="43" spans="1:4" x14ac:dyDescent="0.35">
      <c r="A43" s="4" t="s">
        <v>4</v>
      </c>
      <c r="B43" s="4" t="s">
        <v>36</v>
      </c>
      <c r="C43" s="5">
        <v>45715.770020567128</v>
      </c>
      <c r="D43" s="6">
        <v>14112863</v>
      </c>
    </row>
    <row r="44" spans="1:4" x14ac:dyDescent="0.35">
      <c r="A44" s="4" t="s">
        <v>4</v>
      </c>
      <c r="B44" s="4" t="s">
        <v>31</v>
      </c>
      <c r="C44" s="5">
        <v>45718.919999733793</v>
      </c>
      <c r="D44" s="6">
        <v>198000</v>
      </c>
    </row>
    <row r="45" spans="1:4" x14ac:dyDescent="0.35">
      <c r="A45" s="4" t="s">
        <v>4</v>
      </c>
      <c r="B45" s="4" t="s">
        <v>23</v>
      </c>
      <c r="C45" s="5">
        <v>45723.509678472219</v>
      </c>
      <c r="D45" s="6">
        <v>343191</v>
      </c>
    </row>
    <row r="46" spans="1:4" x14ac:dyDescent="0.35">
      <c r="A46" s="4" t="s">
        <v>4</v>
      </c>
      <c r="B46" s="4" t="s">
        <v>25</v>
      </c>
      <c r="C46" s="5">
        <v>45738.408370173609</v>
      </c>
      <c r="D46" s="6">
        <v>170800</v>
      </c>
    </row>
    <row r="47" spans="1:4" x14ac:dyDescent="0.35">
      <c r="A47" s="4" t="s">
        <v>4</v>
      </c>
      <c r="B47" s="4" t="s">
        <v>33</v>
      </c>
      <c r="C47" s="5">
        <v>45768.340390393518</v>
      </c>
      <c r="D47" s="6">
        <v>4268823</v>
      </c>
    </row>
    <row r="48" spans="1:4" x14ac:dyDescent="0.35">
      <c r="A48" s="4" t="s">
        <v>4</v>
      </c>
      <c r="B48" s="4" t="s">
        <v>35</v>
      </c>
      <c r="C48" s="5">
        <v>45772.973420983792</v>
      </c>
      <c r="D48" s="6">
        <v>377473</v>
      </c>
    </row>
    <row r="49" spans="3:4" x14ac:dyDescent="0.35">
      <c r="C49" s="7" t="s">
        <v>51</v>
      </c>
      <c r="D49" s="8">
        <f>SUM(D2:D48)</f>
        <v>91326122</v>
      </c>
    </row>
  </sheetData>
  <autoFilter ref="A1:E1" xr:uid="{655022BF-10FA-4405-8268-9B45B66D3F05}">
    <sortState xmlns:xlrd2="http://schemas.microsoft.com/office/spreadsheetml/2017/richdata2" ref="A2:E48">
      <sortCondition ref="C1"/>
    </sortState>
  </autoFilter>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FA091-A27F-460C-A3AC-3F751ECA58FA}">
  <sheetPr filterMode="1"/>
  <dimension ref="A1:AV49"/>
  <sheetViews>
    <sheetView workbookViewId="0">
      <selection activeCell="E2" sqref="E2:L49"/>
    </sheetView>
  </sheetViews>
  <sheetFormatPr baseColWidth="10" defaultRowHeight="14.5" x14ac:dyDescent="0.35"/>
  <cols>
    <col min="1" max="1" width="8.453125" customWidth="1"/>
    <col min="6" max="6" width="0" hidden="1" customWidth="1"/>
    <col min="8" max="9" width="0" hidden="1" customWidth="1"/>
    <col min="11" max="11" width="0" hidden="1" customWidth="1"/>
    <col min="12" max="12" width="15.81640625" customWidth="1"/>
    <col min="28" max="28" width="12.1796875" customWidth="1"/>
    <col min="30" max="30" width="11.90625" customWidth="1"/>
    <col min="38" max="38" width="14.54296875" customWidth="1"/>
    <col min="40" max="40" width="13.90625" customWidth="1"/>
    <col min="42" max="42" width="12" customWidth="1"/>
    <col min="45" max="45" width="13.1796875" customWidth="1"/>
    <col min="46" max="46" width="12.81640625" customWidth="1"/>
    <col min="48" max="48" width="12.26953125" customWidth="1"/>
  </cols>
  <sheetData>
    <row r="1" spans="1:48" s="19" customFormat="1" ht="19" customHeight="1" x14ac:dyDescent="0.2">
      <c r="A1" s="9">
        <v>45777</v>
      </c>
      <c r="B1" s="10"/>
      <c r="C1" s="10"/>
      <c r="D1" s="10"/>
      <c r="E1" s="10"/>
      <c r="F1" s="10"/>
      <c r="G1" s="11"/>
      <c r="H1" s="11"/>
      <c r="I1" s="12">
        <f>+SUBTOTAL(9,I3:I1048576)</f>
        <v>22396476</v>
      </c>
      <c r="J1" s="12">
        <f>+SUBTOTAL(9,J3:J1048576)</f>
        <v>22396476</v>
      </c>
      <c r="K1" s="13">
        <f>+J1-SUM(AH1:AP1)</f>
        <v>0</v>
      </c>
      <c r="L1" s="14"/>
      <c r="M1" s="15">
        <f>+SUBTOTAL(9,M3:M26698)</f>
        <v>0</v>
      </c>
      <c r="N1" s="16"/>
      <c r="O1" s="14"/>
      <c r="P1" s="11"/>
      <c r="Q1" s="11"/>
      <c r="R1" s="11"/>
      <c r="S1" s="11"/>
      <c r="T1" s="14"/>
      <c r="U1" s="14"/>
      <c r="V1" s="15">
        <f t="shared" ref="V1:X1" si="0">+SUBTOTAL(9,V3:V26698)</f>
        <v>1275225</v>
      </c>
      <c r="W1" s="15">
        <f t="shared" si="0"/>
        <v>1275225</v>
      </c>
      <c r="X1" s="15">
        <f t="shared" si="0"/>
        <v>0</v>
      </c>
      <c r="Y1" s="14"/>
      <c r="Z1" s="14"/>
      <c r="AA1" s="15">
        <f t="shared" ref="AA1" si="1">+SUBTOTAL(9,AA3:AA26698)</f>
        <v>0</v>
      </c>
      <c r="AB1" s="14"/>
      <c r="AC1" s="14"/>
      <c r="AD1" s="14"/>
      <c r="AE1" s="14"/>
      <c r="AF1" s="14"/>
      <c r="AG1" s="14"/>
      <c r="AH1" s="15">
        <f t="shared" ref="AH1:AQ1" si="2">+SUBTOTAL(9,AH3:AH26698)</f>
        <v>0</v>
      </c>
      <c r="AI1" s="15">
        <f t="shared" si="2"/>
        <v>0</v>
      </c>
      <c r="AJ1" s="15">
        <f t="shared" si="2"/>
        <v>22396476</v>
      </c>
      <c r="AK1" s="15">
        <f t="shared" si="2"/>
        <v>0</v>
      </c>
      <c r="AL1" s="15">
        <f t="shared" si="2"/>
        <v>0</v>
      </c>
      <c r="AM1" s="15">
        <f t="shared" si="2"/>
        <v>0</v>
      </c>
      <c r="AN1" s="15">
        <f t="shared" si="2"/>
        <v>0</v>
      </c>
      <c r="AO1" s="15">
        <f t="shared" si="2"/>
        <v>0</v>
      </c>
      <c r="AP1" s="15">
        <f t="shared" si="2"/>
        <v>0</v>
      </c>
      <c r="AQ1" s="15">
        <f t="shared" si="2"/>
        <v>0</v>
      </c>
      <c r="AR1" s="17"/>
      <c r="AS1" s="17"/>
      <c r="AT1" s="17"/>
      <c r="AU1" s="17"/>
      <c r="AV1" s="18"/>
    </row>
    <row r="2" spans="1:48" s="33" customFormat="1" ht="30" x14ac:dyDescent="0.2">
      <c r="A2" s="20" t="s">
        <v>52</v>
      </c>
      <c r="B2" s="20" t="s">
        <v>53</v>
      </c>
      <c r="C2" s="20" t="s">
        <v>54</v>
      </c>
      <c r="D2" s="20" t="s">
        <v>55</v>
      </c>
      <c r="E2" s="20" t="s">
        <v>56</v>
      </c>
      <c r="F2" s="20" t="s">
        <v>57</v>
      </c>
      <c r="G2" s="21" t="s">
        <v>58</v>
      </c>
      <c r="H2" s="21" t="s">
        <v>59</v>
      </c>
      <c r="I2" s="22" t="s">
        <v>60</v>
      </c>
      <c r="J2" s="22" t="s">
        <v>61</v>
      </c>
      <c r="K2" s="23" t="s">
        <v>62</v>
      </c>
      <c r="L2" s="24" t="str">
        <f ca="1">+CONCATENATE("ESTADO EPS ",TEXT(TODAY(),"DD-MM-YYYY"))</f>
        <v>ESTADO EPS 09-06-2025</v>
      </c>
      <c r="M2" s="25" t="s">
        <v>63</v>
      </c>
      <c r="N2" s="26" t="s">
        <v>64</v>
      </c>
      <c r="O2" s="27" t="s">
        <v>65</v>
      </c>
      <c r="P2" s="28" t="s">
        <v>66</v>
      </c>
      <c r="Q2" s="28" t="s">
        <v>67</v>
      </c>
      <c r="R2" s="28" t="s">
        <v>68</v>
      </c>
      <c r="S2" s="28" t="s">
        <v>69</v>
      </c>
      <c r="T2" s="27" t="s">
        <v>70</v>
      </c>
      <c r="U2" s="27" t="s">
        <v>71</v>
      </c>
      <c r="V2" s="27" t="s">
        <v>72</v>
      </c>
      <c r="W2" s="27" t="s">
        <v>73</v>
      </c>
      <c r="X2" s="27" t="s">
        <v>76</v>
      </c>
      <c r="Y2" s="27" t="s">
        <v>77</v>
      </c>
      <c r="Z2" s="27" t="s">
        <v>78</v>
      </c>
      <c r="AA2" s="29" t="s">
        <v>79</v>
      </c>
      <c r="AB2" s="29" t="s">
        <v>80</v>
      </c>
      <c r="AC2" s="29" t="s">
        <v>81</v>
      </c>
      <c r="AD2" s="29" t="s">
        <v>82</v>
      </c>
      <c r="AE2" s="29" t="s">
        <v>83</v>
      </c>
      <c r="AF2" s="29" t="s">
        <v>84</v>
      </c>
      <c r="AG2" s="29" t="s">
        <v>85</v>
      </c>
      <c r="AH2" s="30" t="s">
        <v>86</v>
      </c>
      <c r="AI2" s="30" t="s">
        <v>87</v>
      </c>
      <c r="AJ2" s="30" t="s">
        <v>88</v>
      </c>
      <c r="AK2" s="30" t="s">
        <v>75</v>
      </c>
      <c r="AL2" s="30" t="s">
        <v>89</v>
      </c>
      <c r="AM2" s="30" t="s">
        <v>74</v>
      </c>
      <c r="AN2" s="30" t="s">
        <v>90</v>
      </c>
      <c r="AO2" s="30" t="s">
        <v>91</v>
      </c>
      <c r="AP2" s="31" t="s">
        <v>92</v>
      </c>
      <c r="AQ2" s="32" t="s">
        <v>93</v>
      </c>
      <c r="AR2" s="32" t="s">
        <v>94</v>
      </c>
      <c r="AS2" s="32" t="s">
        <v>95</v>
      </c>
      <c r="AT2" s="32" t="s">
        <v>96</v>
      </c>
      <c r="AU2" s="32" t="s">
        <v>97</v>
      </c>
      <c r="AV2" s="32" t="s">
        <v>98</v>
      </c>
    </row>
    <row r="3" spans="1:48" s="19" customFormat="1" ht="10" hidden="1" x14ac:dyDescent="0.2">
      <c r="A3" s="34">
        <v>900971006</v>
      </c>
      <c r="B3" s="34" t="s">
        <v>99</v>
      </c>
      <c r="C3" s="35"/>
      <c r="D3" s="36" t="s">
        <v>5</v>
      </c>
      <c r="E3" s="34" t="s">
        <v>135</v>
      </c>
      <c r="F3" s="34" t="s">
        <v>136</v>
      </c>
      <c r="G3" s="37">
        <v>45224.949756562499</v>
      </c>
      <c r="H3" s="37">
        <v>45224.949756562499</v>
      </c>
      <c r="I3" s="38">
        <v>87207</v>
      </c>
      <c r="J3" s="38">
        <v>87207</v>
      </c>
      <c r="K3" s="39" t="e">
        <v>#N/A</v>
      </c>
      <c r="L3" s="40" t="s">
        <v>205</v>
      </c>
      <c r="M3" s="40">
        <v>0</v>
      </c>
      <c r="N3" s="39"/>
      <c r="O3" s="39" t="s">
        <v>137</v>
      </c>
      <c r="P3" s="41">
        <v>45224</v>
      </c>
      <c r="Q3" s="41">
        <v>45352</v>
      </c>
      <c r="R3" s="41">
        <v>45374</v>
      </c>
      <c r="S3" s="41"/>
      <c r="T3" s="42">
        <v>403</v>
      </c>
      <c r="U3" s="42" t="s">
        <v>103</v>
      </c>
      <c r="V3" s="40">
        <v>87207</v>
      </c>
      <c r="W3" s="40">
        <v>87207</v>
      </c>
      <c r="X3" s="40">
        <v>0</v>
      </c>
      <c r="Y3" s="39"/>
      <c r="Z3" s="39"/>
      <c r="AA3" s="40">
        <v>0</v>
      </c>
      <c r="AB3" s="39"/>
      <c r="AC3" s="39"/>
      <c r="AD3" s="39"/>
      <c r="AE3" s="39" t="s">
        <v>107</v>
      </c>
      <c r="AF3" s="39"/>
      <c r="AG3" s="39" t="s">
        <v>138</v>
      </c>
      <c r="AH3" s="38">
        <v>87207</v>
      </c>
      <c r="AI3" s="40">
        <v>0</v>
      </c>
      <c r="AJ3" s="40">
        <v>0</v>
      </c>
      <c r="AK3" s="40">
        <v>0</v>
      </c>
      <c r="AL3" s="40">
        <v>0</v>
      </c>
      <c r="AM3" s="40">
        <v>0</v>
      </c>
      <c r="AN3" s="40">
        <v>0</v>
      </c>
      <c r="AO3" s="40">
        <v>0</v>
      </c>
      <c r="AP3" s="40">
        <v>0</v>
      </c>
      <c r="AQ3" s="40">
        <v>87207</v>
      </c>
      <c r="AR3" s="40">
        <v>0</v>
      </c>
      <c r="AS3" s="39">
        <v>2201511308</v>
      </c>
      <c r="AT3" s="41">
        <v>45441</v>
      </c>
      <c r="AU3" s="39"/>
      <c r="AV3" s="40">
        <v>0</v>
      </c>
    </row>
    <row r="4" spans="1:48" s="19" customFormat="1" ht="10" hidden="1" x14ac:dyDescent="0.2">
      <c r="A4" s="34">
        <v>900971006</v>
      </c>
      <c r="B4" s="34" t="s">
        <v>99</v>
      </c>
      <c r="C4" s="35"/>
      <c r="D4" s="36" t="s">
        <v>8</v>
      </c>
      <c r="E4" s="34" t="s">
        <v>139</v>
      </c>
      <c r="F4" s="34" t="s">
        <v>140</v>
      </c>
      <c r="G4" s="37">
        <v>45121.508138043981</v>
      </c>
      <c r="H4" s="37">
        <v>45121.508138043981</v>
      </c>
      <c r="I4" s="38">
        <v>116400</v>
      </c>
      <c r="J4" s="38">
        <v>116400</v>
      </c>
      <c r="K4" s="39" t="e">
        <v>#N/A</v>
      </c>
      <c r="L4" s="40" t="s">
        <v>205</v>
      </c>
      <c r="M4" s="40">
        <v>0</v>
      </c>
      <c r="N4" s="39"/>
      <c r="O4" s="39" t="s">
        <v>137</v>
      </c>
      <c r="P4" s="41">
        <v>45121</v>
      </c>
      <c r="Q4" s="41">
        <v>45323</v>
      </c>
      <c r="R4" s="41">
        <v>45349</v>
      </c>
      <c r="S4" s="41"/>
      <c r="T4" s="42">
        <v>428</v>
      </c>
      <c r="U4" s="42" t="s">
        <v>103</v>
      </c>
      <c r="V4" s="40">
        <v>116400</v>
      </c>
      <c r="W4" s="40">
        <v>116400</v>
      </c>
      <c r="X4" s="40">
        <v>0</v>
      </c>
      <c r="Y4" s="39"/>
      <c r="Z4" s="39"/>
      <c r="AA4" s="40">
        <v>0</v>
      </c>
      <c r="AB4" s="39"/>
      <c r="AC4" s="39"/>
      <c r="AD4" s="39"/>
      <c r="AE4" s="39" t="s">
        <v>107</v>
      </c>
      <c r="AF4" s="39"/>
      <c r="AG4" s="39" t="s">
        <v>141</v>
      </c>
      <c r="AH4" s="38">
        <v>116400</v>
      </c>
      <c r="AI4" s="40">
        <v>0</v>
      </c>
      <c r="AJ4" s="40">
        <v>0</v>
      </c>
      <c r="AK4" s="40">
        <v>0</v>
      </c>
      <c r="AL4" s="40">
        <v>0</v>
      </c>
      <c r="AM4" s="40">
        <v>0</v>
      </c>
      <c r="AN4" s="40">
        <v>0</v>
      </c>
      <c r="AO4" s="40">
        <v>0</v>
      </c>
      <c r="AP4" s="40">
        <v>0</v>
      </c>
      <c r="AQ4" s="40">
        <v>116400</v>
      </c>
      <c r="AR4" s="40">
        <v>0</v>
      </c>
      <c r="AS4" s="39">
        <v>4800063329</v>
      </c>
      <c r="AT4" s="41">
        <v>45398</v>
      </c>
      <c r="AU4" s="39" t="s">
        <v>206</v>
      </c>
      <c r="AV4" s="40">
        <v>0</v>
      </c>
    </row>
    <row r="5" spans="1:48" s="19" customFormat="1" ht="10" hidden="1" x14ac:dyDescent="0.2">
      <c r="A5" s="34">
        <v>900971006</v>
      </c>
      <c r="B5" s="34" t="s">
        <v>99</v>
      </c>
      <c r="C5" s="35"/>
      <c r="D5" s="36"/>
      <c r="E5" s="95">
        <v>75484123</v>
      </c>
      <c r="F5" s="34" t="s">
        <v>156</v>
      </c>
      <c r="G5" s="37">
        <v>44941</v>
      </c>
      <c r="H5" s="37">
        <v>44941</v>
      </c>
      <c r="I5" s="38">
        <v>1888200</v>
      </c>
      <c r="J5" s="38">
        <v>1888200</v>
      </c>
      <c r="K5" s="39" t="e">
        <v>#N/A</v>
      </c>
      <c r="L5" s="40" t="s">
        <v>205</v>
      </c>
      <c r="M5" s="40">
        <v>0</v>
      </c>
      <c r="N5" s="39"/>
      <c r="O5" s="40" t="s">
        <v>137</v>
      </c>
      <c r="P5" s="93">
        <v>44941</v>
      </c>
      <c r="Q5" s="93">
        <v>45352</v>
      </c>
      <c r="R5" s="93">
        <v>45365</v>
      </c>
      <c r="S5" s="93"/>
      <c r="T5" s="42">
        <v>412</v>
      </c>
      <c r="U5" s="42" t="s">
        <v>103</v>
      </c>
      <c r="V5" s="40">
        <v>1888200</v>
      </c>
      <c r="W5" s="40">
        <v>1888200</v>
      </c>
      <c r="X5" s="40">
        <v>0</v>
      </c>
      <c r="Y5" s="94"/>
      <c r="Z5" s="94"/>
      <c r="AA5" s="40"/>
      <c r="AB5" s="40"/>
      <c r="AC5" s="94"/>
      <c r="AD5" s="94"/>
      <c r="AE5" s="94" t="s">
        <v>107</v>
      </c>
      <c r="AF5" s="94"/>
      <c r="AG5" s="94" t="s">
        <v>138</v>
      </c>
      <c r="AH5" s="38">
        <v>1888200</v>
      </c>
      <c r="AI5" s="40">
        <v>0</v>
      </c>
      <c r="AJ5" s="40">
        <v>0</v>
      </c>
      <c r="AK5" s="40">
        <v>0</v>
      </c>
      <c r="AL5" s="40">
        <v>0</v>
      </c>
      <c r="AM5" s="40">
        <v>0</v>
      </c>
      <c r="AN5" s="40">
        <v>0</v>
      </c>
      <c r="AO5" s="40">
        <v>0</v>
      </c>
      <c r="AP5" s="40">
        <v>0</v>
      </c>
      <c r="AQ5" s="40">
        <v>1888200</v>
      </c>
      <c r="AR5" s="40">
        <v>0</v>
      </c>
      <c r="AS5" s="39">
        <v>4800063329</v>
      </c>
      <c r="AT5" s="41">
        <v>45398</v>
      </c>
      <c r="AU5" s="39" t="s">
        <v>206</v>
      </c>
      <c r="AV5" s="40">
        <v>2264500</v>
      </c>
    </row>
    <row r="6" spans="1:48" s="19" customFormat="1" ht="10" hidden="1" x14ac:dyDescent="0.2">
      <c r="A6" s="34">
        <v>900971006</v>
      </c>
      <c r="B6" s="34" t="s">
        <v>99</v>
      </c>
      <c r="C6" s="35"/>
      <c r="D6" s="36"/>
      <c r="E6" s="95">
        <v>75504720</v>
      </c>
      <c r="F6" s="34" t="s">
        <v>157</v>
      </c>
      <c r="G6" s="37">
        <v>44964</v>
      </c>
      <c r="H6" s="37">
        <v>44964</v>
      </c>
      <c r="I6" s="38">
        <v>406400</v>
      </c>
      <c r="J6" s="38">
        <v>406400</v>
      </c>
      <c r="K6" s="39" t="e">
        <v>#N/A</v>
      </c>
      <c r="L6" s="40" t="s">
        <v>205</v>
      </c>
      <c r="M6" s="40">
        <v>0</v>
      </c>
      <c r="N6" s="39"/>
      <c r="O6" s="40" t="s">
        <v>137</v>
      </c>
      <c r="P6" s="93">
        <v>44964</v>
      </c>
      <c r="Q6" s="93">
        <v>45352</v>
      </c>
      <c r="R6" s="93">
        <v>45365</v>
      </c>
      <c r="S6" s="93"/>
      <c r="T6" s="42">
        <v>412</v>
      </c>
      <c r="U6" s="42" t="s">
        <v>103</v>
      </c>
      <c r="V6" s="40">
        <v>406400</v>
      </c>
      <c r="W6" s="40">
        <v>406400</v>
      </c>
      <c r="X6" s="40">
        <v>0</v>
      </c>
      <c r="Y6" s="94"/>
      <c r="Z6" s="94"/>
      <c r="AA6" s="40"/>
      <c r="AB6" s="40"/>
      <c r="AC6" s="94"/>
      <c r="AD6" s="94"/>
      <c r="AE6" s="94" t="s">
        <v>107</v>
      </c>
      <c r="AF6" s="94"/>
      <c r="AG6" s="94" t="s">
        <v>138</v>
      </c>
      <c r="AH6" s="38">
        <v>406400</v>
      </c>
      <c r="AI6" s="40">
        <v>0</v>
      </c>
      <c r="AJ6" s="40">
        <v>0</v>
      </c>
      <c r="AK6" s="40">
        <v>0</v>
      </c>
      <c r="AL6" s="40">
        <v>0</v>
      </c>
      <c r="AM6" s="40">
        <v>0</v>
      </c>
      <c r="AN6" s="40">
        <v>0</v>
      </c>
      <c r="AO6" s="40">
        <v>0</v>
      </c>
      <c r="AP6" s="40">
        <v>0</v>
      </c>
      <c r="AQ6" s="40">
        <v>406400</v>
      </c>
      <c r="AR6" s="40">
        <v>0</v>
      </c>
      <c r="AS6" s="39">
        <v>2201506789</v>
      </c>
      <c r="AT6" s="41">
        <v>45411</v>
      </c>
      <c r="AU6" s="39"/>
      <c r="AV6" s="40">
        <v>1903500</v>
      </c>
    </row>
    <row r="7" spans="1:48" s="19" customFormat="1" ht="10" hidden="1" x14ac:dyDescent="0.2">
      <c r="A7" s="34">
        <v>900971006</v>
      </c>
      <c r="B7" s="34" t="s">
        <v>99</v>
      </c>
      <c r="C7" s="35"/>
      <c r="D7" s="36"/>
      <c r="E7" s="95">
        <v>75599138</v>
      </c>
      <c r="F7" s="34" t="s">
        <v>161</v>
      </c>
      <c r="G7" s="37">
        <v>45075</v>
      </c>
      <c r="H7" s="37">
        <v>45075</v>
      </c>
      <c r="I7" s="38">
        <v>677800</v>
      </c>
      <c r="J7" s="38">
        <v>677800</v>
      </c>
      <c r="K7" s="39" t="e">
        <v>#N/A</v>
      </c>
      <c r="L7" s="40" t="s">
        <v>205</v>
      </c>
      <c r="M7" s="40">
        <v>0</v>
      </c>
      <c r="N7" s="39"/>
      <c r="O7" s="40" t="s">
        <v>137</v>
      </c>
      <c r="P7" s="93">
        <v>45075</v>
      </c>
      <c r="Q7" s="93">
        <v>45323</v>
      </c>
      <c r="R7" s="93">
        <v>45350</v>
      </c>
      <c r="S7" s="93"/>
      <c r="T7" s="42">
        <v>427</v>
      </c>
      <c r="U7" s="42" t="s">
        <v>103</v>
      </c>
      <c r="V7" s="40">
        <v>677800</v>
      </c>
      <c r="W7" s="40">
        <v>677800</v>
      </c>
      <c r="X7" s="40">
        <v>0</v>
      </c>
      <c r="Y7" s="40"/>
      <c r="Z7" s="40"/>
      <c r="AA7" s="40"/>
      <c r="AB7" s="40"/>
      <c r="AC7" s="94"/>
      <c r="AD7" s="94"/>
      <c r="AE7" s="94" t="s">
        <v>107</v>
      </c>
      <c r="AF7" s="94"/>
      <c r="AG7" s="94" t="s">
        <v>141</v>
      </c>
      <c r="AH7" s="38">
        <v>677800</v>
      </c>
      <c r="AI7" s="40">
        <v>0</v>
      </c>
      <c r="AJ7" s="40">
        <v>0</v>
      </c>
      <c r="AK7" s="40">
        <v>0</v>
      </c>
      <c r="AL7" s="40">
        <v>0</v>
      </c>
      <c r="AM7" s="40">
        <v>0</v>
      </c>
      <c r="AN7" s="40">
        <v>0</v>
      </c>
      <c r="AO7" s="40">
        <v>0</v>
      </c>
      <c r="AP7" s="40">
        <v>0</v>
      </c>
      <c r="AQ7" s="40">
        <v>677800</v>
      </c>
      <c r="AR7" s="40">
        <v>0</v>
      </c>
      <c r="AS7" s="39">
        <v>2201506789</v>
      </c>
      <c r="AT7" s="41">
        <v>45411</v>
      </c>
      <c r="AU7" s="39"/>
      <c r="AV7" s="40">
        <v>1903500</v>
      </c>
    </row>
    <row r="8" spans="1:48" s="19" customFormat="1" ht="10" hidden="1" x14ac:dyDescent="0.2">
      <c r="A8" s="34">
        <v>900971006</v>
      </c>
      <c r="B8" s="34" t="s">
        <v>99</v>
      </c>
      <c r="C8" s="35"/>
      <c r="D8" s="36"/>
      <c r="E8" s="34">
        <v>75602365</v>
      </c>
      <c r="F8" s="34" t="s">
        <v>162</v>
      </c>
      <c r="G8" s="37">
        <v>45078</v>
      </c>
      <c r="H8" s="37">
        <v>45078</v>
      </c>
      <c r="I8" s="38">
        <v>819300</v>
      </c>
      <c r="J8" s="38">
        <v>819300</v>
      </c>
      <c r="K8" s="39" t="e">
        <v>#N/A</v>
      </c>
      <c r="L8" s="40" t="s">
        <v>205</v>
      </c>
      <c r="M8" s="40">
        <v>0</v>
      </c>
      <c r="N8" s="39"/>
      <c r="O8" s="40" t="s">
        <v>137</v>
      </c>
      <c r="P8" s="93">
        <v>45078</v>
      </c>
      <c r="Q8" s="93">
        <v>45323</v>
      </c>
      <c r="R8" s="93">
        <v>45350</v>
      </c>
      <c r="S8" s="93"/>
      <c r="T8" s="42">
        <v>427</v>
      </c>
      <c r="U8" s="42" t="s">
        <v>103</v>
      </c>
      <c r="V8" s="40">
        <v>819300</v>
      </c>
      <c r="W8" s="40">
        <v>819300</v>
      </c>
      <c r="X8" s="40">
        <v>0</v>
      </c>
      <c r="Y8" s="40"/>
      <c r="Z8" s="40"/>
      <c r="AA8" s="40"/>
      <c r="AB8" s="40"/>
      <c r="AC8" s="94"/>
      <c r="AD8" s="94"/>
      <c r="AE8" s="94" t="s">
        <v>107</v>
      </c>
      <c r="AF8" s="94"/>
      <c r="AG8" s="94" t="s">
        <v>141</v>
      </c>
      <c r="AH8" s="38">
        <v>819300</v>
      </c>
      <c r="AI8" s="40">
        <v>0</v>
      </c>
      <c r="AJ8" s="40">
        <v>0</v>
      </c>
      <c r="AK8" s="40">
        <v>0</v>
      </c>
      <c r="AL8" s="40">
        <v>0</v>
      </c>
      <c r="AM8" s="40">
        <v>0</v>
      </c>
      <c r="AN8" s="40">
        <v>0</v>
      </c>
      <c r="AO8" s="40">
        <v>0</v>
      </c>
      <c r="AP8" s="40">
        <v>0</v>
      </c>
      <c r="AQ8" s="40">
        <v>819300</v>
      </c>
      <c r="AR8" s="40">
        <v>0</v>
      </c>
      <c r="AS8" s="39">
        <v>2201506789</v>
      </c>
      <c r="AT8" s="41">
        <v>45411</v>
      </c>
      <c r="AU8" s="39"/>
      <c r="AV8" s="40">
        <v>1903500</v>
      </c>
    </row>
    <row r="9" spans="1:48" s="19" customFormat="1" ht="10" hidden="1" x14ac:dyDescent="0.2">
      <c r="A9" s="34">
        <v>900971006</v>
      </c>
      <c r="B9" s="34" t="s">
        <v>99</v>
      </c>
      <c r="C9" s="35"/>
      <c r="D9" s="36"/>
      <c r="E9" s="34">
        <v>75607054</v>
      </c>
      <c r="F9" s="34" t="s">
        <v>100</v>
      </c>
      <c r="G9" s="37">
        <v>45092</v>
      </c>
      <c r="H9" s="37">
        <v>45092</v>
      </c>
      <c r="I9" s="38">
        <v>1272700</v>
      </c>
      <c r="J9" s="38">
        <v>1272700</v>
      </c>
      <c r="K9" s="39" t="e">
        <v>#N/A</v>
      </c>
      <c r="L9" s="40" t="s">
        <v>101</v>
      </c>
      <c r="M9" s="40">
        <v>0</v>
      </c>
      <c r="N9" s="39"/>
      <c r="O9" s="39" t="s">
        <v>102</v>
      </c>
      <c r="P9" s="41">
        <v>45092</v>
      </c>
      <c r="Q9" s="41">
        <v>45323</v>
      </c>
      <c r="R9" s="41"/>
      <c r="S9" s="41">
        <v>45348</v>
      </c>
      <c r="T9" s="42">
        <v>429</v>
      </c>
      <c r="U9" s="42" t="s">
        <v>103</v>
      </c>
      <c r="V9" s="40">
        <v>1272700</v>
      </c>
      <c r="W9" s="40">
        <v>1272700</v>
      </c>
      <c r="X9" s="40">
        <v>1272700</v>
      </c>
      <c r="Y9" s="39" t="s">
        <v>104</v>
      </c>
      <c r="Z9" s="39"/>
      <c r="AA9" s="40">
        <v>1272700</v>
      </c>
      <c r="AB9" s="39" t="s">
        <v>76</v>
      </c>
      <c r="AC9" s="39" t="s">
        <v>105</v>
      </c>
      <c r="AD9" s="39" t="s">
        <v>106</v>
      </c>
      <c r="AE9" s="39" t="s">
        <v>107</v>
      </c>
      <c r="AF9" s="39" t="s">
        <v>108</v>
      </c>
      <c r="AG9" s="39"/>
      <c r="AH9" s="40">
        <v>0</v>
      </c>
      <c r="AI9" s="38">
        <v>1272700</v>
      </c>
      <c r="AJ9" s="40">
        <v>0</v>
      </c>
      <c r="AK9" s="40">
        <v>0</v>
      </c>
      <c r="AL9" s="40">
        <v>0</v>
      </c>
      <c r="AM9" s="40">
        <v>0</v>
      </c>
      <c r="AN9" s="40">
        <v>0</v>
      </c>
      <c r="AO9" s="40">
        <v>0</v>
      </c>
      <c r="AP9" s="40">
        <v>0</v>
      </c>
      <c r="AQ9" s="40">
        <v>0</v>
      </c>
      <c r="AR9" s="40">
        <v>0</v>
      </c>
      <c r="AS9" s="39"/>
      <c r="AT9" s="39"/>
      <c r="AU9" s="39"/>
      <c r="AV9" s="40">
        <v>0</v>
      </c>
    </row>
    <row r="10" spans="1:48" s="19" customFormat="1" ht="10" hidden="1" x14ac:dyDescent="0.2">
      <c r="A10" s="34">
        <v>900971006</v>
      </c>
      <c r="B10" s="34" t="s">
        <v>99</v>
      </c>
      <c r="C10" s="35"/>
      <c r="D10" s="36" t="s">
        <v>9</v>
      </c>
      <c r="E10" s="34" t="s">
        <v>109</v>
      </c>
      <c r="F10" s="34" t="s">
        <v>110</v>
      </c>
      <c r="G10" s="37">
        <v>45254.484030590276</v>
      </c>
      <c r="H10" s="37">
        <v>45254.484030590276</v>
      </c>
      <c r="I10" s="38">
        <v>929402</v>
      </c>
      <c r="J10" s="38">
        <v>929402</v>
      </c>
      <c r="K10" s="39" t="e">
        <v>#N/A</v>
      </c>
      <c r="L10" s="40" t="s">
        <v>101</v>
      </c>
      <c r="M10" s="40">
        <v>0</v>
      </c>
      <c r="N10" s="39"/>
      <c r="O10" s="39" t="s">
        <v>102</v>
      </c>
      <c r="P10" s="41">
        <v>45254</v>
      </c>
      <c r="Q10" s="41">
        <v>45352</v>
      </c>
      <c r="R10" s="41"/>
      <c r="S10" s="41">
        <v>45364</v>
      </c>
      <c r="T10" s="42">
        <v>413</v>
      </c>
      <c r="U10" s="42" t="s">
        <v>103</v>
      </c>
      <c r="V10" s="40">
        <v>929402</v>
      </c>
      <c r="W10" s="40">
        <v>929402</v>
      </c>
      <c r="X10" s="40">
        <v>929402</v>
      </c>
      <c r="Y10" s="39" t="s">
        <v>111</v>
      </c>
      <c r="Z10" s="39"/>
      <c r="AA10" s="40">
        <v>929402</v>
      </c>
      <c r="AB10" s="39" t="s">
        <v>76</v>
      </c>
      <c r="AC10" s="39" t="s">
        <v>111</v>
      </c>
      <c r="AD10" s="39" t="s">
        <v>106</v>
      </c>
      <c r="AE10" s="39" t="s">
        <v>107</v>
      </c>
      <c r="AF10" s="39" t="s">
        <v>108</v>
      </c>
      <c r="AG10" s="39"/>
      <c r="AH10" s="40">
        <v>0</v>
      </c>
      <c r="AI10" s="38">
        <v>929402</v>
      </c>
      <c r="AJ10" s="40">
        <v>0</v>
      </c>
      <c r="AK10" s="40">
        <v>0</v>
      </c>
      <c r="AL10" s="40">
        <v>0</v>
      </c>
      <c r="AM10" s="40">
        <v>0</v>
      </c>
      <c r="AN10" s="40">
        <v>0</v>
      </c>
      <c r="AO10" s="40">
        <v>0</v>
      </c>
      <c r="AP10" s="40">
        <v>0</v>
      </c>
      <c r="AQ10" s="40">
        <v>0</v>
      </c>
      <c r="AR10" s="40">
        <v>0</v>
      </c>
      <c r="AS10" s="39"/>
      <c r="AT10" s="39"/>
      <c r="AU10" s="39"/>
      <c r="AV10" s="40">
        <v>0</v>
      </c>
    </row>
    <row r="11" spans="1:48" s="19" customFormat="1" ht="10" hidden="1" x14ac:dyDescent="0.2">
      <c r="A11" s="34">
        <v>900971006</v>
      </c>
      <c r="B11" s="34" t="s">
        <v>99</v>
      </c>
      <c r="C11" s="35"/>
      <c r="D11" s="36" t="s">
        <v>13</v>
      </c>
      <c r="E11" s="95" t="s">
        <v>112</v>
      </c>
      <c r="F11" s="34" t="s">
        <v>113</v>
      </c>
      <c r="G11" s="37">
        <v>45265.786068715279</v>
      </c>
      <c r="H11" s="37">
        <v>45265.786068715279</v>
      </c>
      <c r="I11" s="38">
        <v>178734</v>
      </c>
      <c r="J11" s="38">
        <v>178734</v>
      </c>
      <c r="K11" s="39" t="e">
        <v>#N/A</v>
      </c>
      <c r="L11" s="40" t="s">
        <v>101</v>
      </c>
      <c r="M11" s="40">
        <v>0</v>
      </c>
      <c r="N11" s="39"/>
      <c r="O11" s="39" t="s">
        <v>102</v>
      </c>
      <c r="P11" s="41">
        <v>45265</v>
      </c>
      <c r="Q11" s="41">
        <v>45352</v>
      </c>
      <c r="R11" s="41"/>
      <c r="S11" s="41">
        <v>45364</v>
      </c>
      <c r="T11" s="42">
        <v>413</v>
      </c>
      <c r="U11" s="42" t="s">
        <v>103</v>
      </c>
      <c r="V11" s="40">
        <v>178734</v>
      </c>
      <c r="W11" s="40">
        <v>178734</v>
      </c>
      <c r="X11" s="40">
        <v>178734</v>
      </c>
      <c r="Y11" s="39" t="s">
        <v>114</v>
      </c>
      <c r="Z11" s="39"/>
      <c r="AA11" s="40">
        <v>178734</v>
      </c>
      <c r="AB11" s="39" t="s">
        <v>76</v>
      </c>
      <c r="AC11" s="39" t="s">
        <v>115</v>
      </c>
      <c r="AD11" s="39" t="s">
        <v>106</v>
      </c>
      <c r="AE11" s="39" t="s">
        <v>107</v>
      </c>
      <c r="AF11" s="39" t="s">
        <v>108</v>
      </c>
      <c r="AG11" s="39"/>
      <c r="AH11" s="40">
        <v>0</v>
      </c>
      <c r="AI11" s="38">
        <v>178734</v>
      </c>
      <c r="AJ11" s="40">
        <v>0</v>
      </c>
      <c r="AK11" s="40">
        <v>0</v>
      </c>
      <c r="AL11" s="40">
        <v>0</v>
      </c>
      <c r="AM11" s="40">
        <v>0</v>
      </c>
      <c r="AN11" s="40">
        <v>0</v>
      </c>
      <c r="AO11" s="40">
        <v>0</v>
      </c>
      <c r="AP11" s="40">
        <v>0</v>
      </c>
      <c r="AQ11" s="40">
        <v>0</v>
      </c>
      <c r="AR11" s="40">
        <v>0</v>
      </c>
      <c r="AS11" s="39"/>
      <c r="AT11" s="39"/>
      <c r="AU11" s="39"/>
      <c r="AV11" s="40">
        <v>0</v>
      </c>
    </row>
    <row r="12" spans="1:48" s="19" customFormat="1" ht="10" hidden="1" x14ac:dyDescent="0.2">
      <c r="A12" s="34">
        <v>900971006</v>
      </c>
      <c r="B12" s="34" t="s">
        <v>99</v>
      </c>
      <c r="C12" s="35"/>
      <c r="D12" s="36" t="s">
        <v>14</v>
      </c>
      <c r="E12" s="95" t="s">
        <v>116</v>
      </c>
      <c r="F12" s="34" t="s">
        <v>117</v>
      </c>
      <c r="G12" s="37">
        <v>45274.55051724537</v>
      </c>
      <c r="H12" s="37">
        <v>45274.55051724537</v>
      </c>
      <c r="I12" s="38">
        <v>76200</v>
      </c>
      <c r="J12" s="38">
        <v>76200</v>
      </c>
      <c r="K12" s="39" t="e">
        <v>#N/A</v>
      </c>
      <c r="L12" s="40" t="s">
        <v>101</v>
      </c>
      <c r="M12" s="40">
        <v>0</v>
      </c>
      <c r="N12" s="39"/>
      <c r="O12" s="39" t="s">
        <v>102</v>
      </c>
      <c r="P12" s="41">
        <v>45274</v>
      </c>
      <c r="Q12" s="41">
        <v>45355</v>
      </c>
      <c r="R12" s="41"/>
      <c r="S12" s="41">
        <v>45370</v>
      </c>
      <c r="T12" s="42">
        <v>407</v>
      </c>
      <c r="U12" s="42" t="s">
        <v>103</v>
      </c>
      <c r="V12" s="40">
        <v>76200</v>
      </c>
      <c r="W12" s="40">
        <v>76200</v>
      </c>
      <c r="X12" s="40">
        <v>76200</v>
      </c>
      <c r="Y12" s="39" t="s">
        <v>118</v>
      </c>
      <c r="Z12" s="39"/>
      <c r="AA12" s="40">
        <v>76200</v>
      </c>
      <c r="AB12" s="39" t="s">
        <v>76</v>
      </c>
      <c r="AC12" s="39" t="s">
        <v>119</v>
      </c>
      <c r="AD12" s="39" t="s">
        <v>106</v>
      </c>
      <c r="AE12" s="39" t="s">
        <v>107</v>
      </c>
      <c r="AF12" s="39" t="s">
        <v>108</v>
      </c>
      <c r="AG12" s="39"/>
      <c r="AH12" s="40">
        <v>0</v>
      </c>
      <c r="AI12" s="38">
        <v>76200</v>
      </c>
      <c r="AJ12" s="40">
        <v>0</v>
      </c>
      <c r="AK12" s="40">
        <v>0</v>
      </c>
      <c r="AL12" s="40">
        <v>0</v>
      </c>
      <c r="AM12" s="40">
        <v>0</v>
      </c>
      <c r="AN12" s="40">
        <v>0</v>
      </c>
      <c r="AO12" s="40">
        <v>0</v>
      </c>
      <c r="AP12" s="40">
        <v>0</v>
      </c>
      <c r="AQ12" s="40">
        <v>0</v>
      </c>
      <c r="AR12" s="40">
        <v>0</v>
      </c>
      <c r="AS12" s="39"/>
      <c r="AT12" s="39"/>
      <c r="AU12" s="39"/>
      <c r="AV12" s="40">
        <v>0</v>
      </c>
    </row>
    <row r="13" spans="1:48" s="19" customFormat="1" ht="10" hidden="1" x14ac:dyDescent="0.2">
      <c r="A13" s="34">
        <v>900971006</v>
      </c>
      <c r="B13" s="34" t="s">
        <v>99</v>
      </c>
      <c r="C13" s="35"/>
      <c r="D13" s="36" t="s">
        <v>11</v>
      </c>
      <c r="E13" s="95" t="s">
        <v>120</v>
      </c>
      <c r="F13" s="34" t="s">
        <v>121</v>
      </c>
      <c r="G13" s="37">
        <v>45274.594402395829</v>
      </c>
      <c r="H13" s="37">
        <v>45274.594402395829</v>
      </c>
      <c r="I13" s="38">
        <v>77034</v>
      </c>
      <c r="J13" s="38">
        <v>77034</v>
      </c>
      <c r="K13" s="39" t="e">
        <v>#N/A</v>
      </c>
      <c r="L13" s="40" t="s">
        <v>101</v>
      </c>
      <c r="M13" s="40">
        <v>0</v>
      </c>
      <c r="N13" s="39"/>
      <c r="O13" s="39" t="s">
        <v>102</v>
      </c>
      <c r="P13" s="41">
        <v>45274</v>
      </c>
      <c r="Q13" s="41">
        <v>45355</v>
      </c>
      <c r="R13" s="41"/>
      <c r="S13" s="41">
        <v>45370</v>
      </c>
      <c r="T13" s="42">
        <v>407</v>
      </c>
      <c r="U13" s="42" t="s">
        <v>103</v>
      </c>
      <c r="V13" s="40">
        <v>77034</v>
      </c>
      <c r="W13" s="40">
        <v>77034</v>
      </c>
      <c r="X13" s="40">
        <v>77034</v>
      </c>
      <c r="Y13" s="39" t="s">
        <v>118</v>
      </c>
      <c r="Z13" s="39"/>
      <c r="AA13" s="40">
        <v>77034</v>
      </c>
      <c r="AB13" s="39" t="s">
        <v>76</v>
      </c>
      <c r="AC13" s="39" t="s">
        <v>119</v>
      </c>
      <c r="AD13" s="39" t="s">
        <v>106</v>
      </c>
      <c r="AE13" s="39" t="s">
        <v>107</v>
      </c>
      <c r="AF13" s="39" t="s">
        <v>108</v>
      </c>
      <c r="AG13" s="39"/>
      <c r="AH13" s="40">
        <v>0</v>
      </c>
      <c r="AI13" s="38">
        <v>77034</v>
      </c>
      <c r="AJ13" s="40">
        <v>0</v>
      </c>
      <c r="AK13" s="40">
        <v>0</v>
      </c>
      <c r="AL13" s="40">
        <v>0</v>
      </c>
      <c r="AM13" s="40">
        <v>0</v>
      </c>
      <c r="AN13" s="40">
        <v>0</v>
      </c>
      <c r="AO13" s="40">
        <v>0</v>
      </c>
      <c r="AP13" s="40">
        <v>0</v>
      </c>
      <c r="AQ13" s="40">
        <v>0</v>
      </c>
      <c r="AR13" s="40">
        <v>0</v>
      </c>
      <c r="AS13" s="39"/>
      <c r="AT13" s="39"/>
      <c r="AU13" s="39"/>
      <c r="AV13" s="40">
        <v>0</v>
      </c>
    </row>
    <row r="14" spans="1:48" s="19" customFormat="1" ht="10" hidden="1" x14ac:dyDescent="0.2">
      <c r="A14" s="34">
        <v>900971006</v>
      </c>
      <c r="B14" s="34" t="s">
        <v>99</v>
      </c>
      <c r="C14" s="35"/>
      <c r="D14" s="36" t="s">
        <v>7</v>
      </c>
      <c r="E14" s="95" t="s">
        <v>122</v>
      </c>
      <c r="F14" s="34" t="s">
        <v>123</v>
      </c>
      <c r="G14" s="37">
        <v>45275.779646608797</v>
      </c>
      <c r="H14" s="37">
        <v>45275.779646608797</v>
      </c>
      <c r="I14" s="38">
        <v>559999</v>
      </c>
      <c r="J14" s="38">
        <v>559999</v>
      </c>
      <c r="K14" s="39" t="e">
        <v>#N/A</v>
      </c>
      <c r="L14" s="40" t="s">
        <v>101</v>
      </c>
      <c r="M14" s="40">
        <v>0</v>
      </c>
      <c r="N14" s="39"/>
      <c r="O14" s="39" t="s">
        <v>102</v>
      </c>
      <c r="P14" s="41">
        <v>45275</v>
      </c>
      <c r="Q14" s="41">
        <v>45365</v>
      </c>
      <c r="R14" s="41"/>
      <c r="S14" s="41">
        <v>45376</v>
      </c>
      <c r="T14" s="42">
        <v>401</v>
      </c>
      <c r="U14" s="42" t="s">
        <v>103</v>
      </c>
      <c r="V14" s="40">
        <v>559999</v>
      </c>
      <c r="W14" s="40">
        <v>559999</v>
      </c>
      <c r="X14" s="40">
        <v>559999</v>
      </c>
      <c r="Y14" s="39" t="s">
        <v>124</v>
      </c>
      <c r="Z14" s="39"/>
      <c r="AA14" s="40">
        <v>559999</v>
      </c>
      <c r="AB14" s="39" t="s">
        <v>76</v>
      </c>
      <c r="AC14" s="39" t="s">
        <v>124</v>
      </c>
      <c r="AD14" s="39" t="s">
        <v>125</v>
      </c>
      <c r="AE14" s="39" t="s">
        <v>126</v>
      </c>
      <c r="AF14" s="39" t="s">
        <v>127</v>
      </c>
      <c r="AG14" s="39"/>
      <c r="AH14" s="40">
        <v>0</v>
      </c>
      <c r="AI14" s="38">
        <v>559999</v>
      </c>
      <c r="AJ14" s="40">
        <v>0</v>
      </c>
      <c r="AK14" s="40">
        <v>0</v>
      </c>
      <c r="AL14" s="40">
        <v>0</v>
      </c>
      <c r="AM14" s="40">
        <v>0</v>
      </c>
      <c r="AN14" s="40">
        <v>0</v>
      </c>
      <c r="AO14" s="40">
        <v>0</v>
      </c>
      <c r="AP14" s="40">
        <v>0</v>
      </c>
      <c r="AQ14" s="40">
        <v>0</v>
      </c>
      <c r="AR14" s="40">
        <v>0</v>
      </c>
      <c r="AS14" s="39"/>
      <c r="AT14" s="39"/>
      <c r="AU14" s="39"/>
      <c r="AV14" s="40">
        <v>0</v>
      </c>
    </row>
    <row r="15" spans="1:48" s="19" customFormat="1" ht="10" hidden="1" x14ac:dyDescent="0.2">
      <c r="A15" s="34">
        <v>900971006</v>
      </c>
      <c r="B15" s="34" t="s">
        <v>99</v>
      </c>
      <c r="C15" s="35"/>
      <c r="D15" s="36" t="s">
        <v>6</v>
      </c>
      <c r="E15" s="95" t="s">
        <v>128</v>
      </c>
      <c r="F15" s="34" t="s">
        <v>129</v>
      </c>
      <c r="G15" s="37">
        <v>45280.643142245368</v>
      </c>
      <c r="H15" s="37">
        <v>45280.643142245368</v>
      </c>
      <c r="I15" s="38">
        <v>86789</v>
      </c>
      <c r="J15" s="38">
        <v>86789</v>
      </c>
      <c r="K15" s="39" t="e">
        <v>#N/A</v>
      </c>
      <c r="L15" s="40" t="s">
        <v>101</v>
      </c>
      <c r="M15" s="40">
        <v>0</v>
      </c>
      <c r="N15" s="39"/>
      <c r="O15" s="39" t="s">
        <v>102</v>
      </c>
      <c r="P15" s="41">
        <v>45280</v>
      </c>
      <c r="Q15" s="41">
        <v>45355</v>
      </c>
      <c r="R15" s="41"/>
      <c r="S15" s="41">
        <v>45370</v>
      </c>
      <c r="T15" s="42">
        <v>407</v>
      </c>
      <c r="U15" s="42" t="s">
        <v>103</v>
      </c>
      <c r="V15" s="40">
        <v>86789</v>
      </c>
      <c r="W15" s="40">
        <v>86789</v>
      </c>
      <c r="X15" s="40">
        <v>86789</v>
      </c>
      <c r="Y15" s="39" t="s">
        <v>130</v>
      </c>
      <c r="Z15" s="39"/>
      <c r="AA15" s="40">
        <v>86789</v>
      </c>
      <c r="AB15" s="39" t="s">
        <v>76</v>
      </c>
      <c r="AC15" s="39" t="s">
        <v>130</v>
      </c>
      <c r="AD15" s="39" t="s">
        <v>106</v>
      </c>
      <c r="AE15" s="39" t="s">
        <v>107</v>
      </c>
      <c r="AF15" s="39" t="s">
        <v>108</v>
      </c>
      <c r="AG15" s="39"/>
      <c r="AH15" s="40">
        <v>0</v>
      </c>
      <c r="AI15" s="38">
        <v>86789</v>
      </c>
      <c r="AJ15" s="40">
        <v>0</v>
      </c>
      <c r="AK15" s="40">
        <v>0</v>
      </c>
      <c r="AL15" s="40">
        <v>0</v>
      </c>
      <c r="AM15" s="40">
        <v>0</v>
      </c>
      <c r="AN15" s="40">
        <v>0</v>
      </c>
      <c r="AO15" s="40">
        <v>0</v>
      </c>
      <c r="AP15" s="40">
        <v>0</v>
      </c>
      <c r="AQ15" s="40">
        <v>0</v>
      </c>
      <c r="AR15" s="40">
        <v>0</v>
      </c>
      <c r="AS15" s="39"/>
      <c r="AT15" s="39"/>
      <c r="AU15" s="39"/>
      <c r="AV15" s="40">
        <v>0</v>
      </c>
    </row>
    <row r="16" spans="1:48" s="19" customFormat="1" ht="10" hidden="1" x14ac:dyDescent="0.2">
      <c r="A16" s="34">
        <v>900971006</v>
      </c>
      <c r="B16" s="34" t="s">
        <v>99</v>
      </c>
      <c r="C16" s="35"/>
      <c r="D16" s="36" t="s">
        <v>12</v>
      </c>
      <c r="E16" s="95" t="s">
        <v>131</v>
      </c>
      <c r="F16" s="34" t="s">
        <v>132</v>
      </c>
      <c r="G16" s="37">
        <v>45283.502519363421</v>
      </c>
      <c r="H16" s="37">
        <v>45283.502519363421</v>
      </c>
      <c r="I16" s="38">
        <v>8974468</v>
      </c>
      <c r="J16" s="38">
        <v>8974468</v>
      </c>
      <c r="K16" s="39" t="e">
        <v>#N/A</v>
      </c>
      <c r="L16" s="40" t="s">
        <v>101</v>
      </c>
      <c r="M16" s="40">
        <v>0</v>
      </c>
      <c r="N16" s="39"/>
      <c r="O16" s="39" t="s">
        <v>102</v>
      </c>
      <c r="P16" s="41">
        <v>45283</v>
      </c>
      <c r="Q16" s="41">
        <v>45352</v>
      </c>
      <c r="R16" s="41"/>
      <c r="S16" s="41">
        <v>45369</v>
      </c>
      <c r="T16" s="42">
        <v>408</v>
      </c>
      <c r="U16" s="42" t="s">
        <v>103</v>
      </c>
      <c r="V16" s="40">
        <v>8974468</v>
      </c>
      <c r="W16" s="40">
        <v>8974468</v>
      </c>
      <c r="X16" s="40">
        <v>8974468</v>
      </c>
      <c r="Y16" s="39" t="s">
        <v>133</v>
      </c>
      <c r="Z16" s="39"/>
      <c r="AA16" s="40">
        <v>8974468</v>
      </c>
      <c r="AB16" s="39" t="s">
        <v>76</v>
      </c>
      <c r="AC16" s="39" t="s">
        <v>134</v>
      </c>
      <c r="AD16" s="39" t="s">
        <v>106</v>
      </c>
      <c r="AE16" s="39" t="s">
        <v>107</v>
      </c>
      <c r="AF16" s="39" t="s">
        <v>108</v>
      </c>
      <c r="AG16" s="39"/>
      <c r="AH16" s="40">
        <v>0</v>
      </c>
      <c r="AI16" s="38">
        <v>8974468</v>
      </c>
      <c r="AJ16" s="40">
        <v>0</v>
      </c>
      <c r="AK16" s="40">
        <v>0</v>
      </c>
      <c r="AL16" s="40">
        <v>0</v>
      </c>
      <c r="AM16" s="40">
        <v>0</v>
      </c>
      <c r="AN16" s="40">
        <v>0</v>
      </c>
      <c r="AO16" s="40">
        <v>0</v>
      </c>
      <c r="AP16" s="40">
        <v>0</v>
      </c>
      <c r="AQ16" s="40">
        <v>0</v>
      </c>
      <c r="AR16" s="40">
        <v>0</v>
      </c>
      <c r="AS16" s="39"/>
      <c r="AT16" s="39"/>
      <c r="AU16" s="39"/>
      <c r="AV16" s="40">
        <v>0</v>
      </c>
    </row>
    <row r="17" spans="1:48" s="19" customFormat="1" ht="10" hidden="1" x14ac:dyDescent="0.2">
      <c r="A17" s="34">
        <v>900971006</v>
      </c>
      <c r="B17" s="34" t="s">
        <v>99</v>
      </c>
      <c r="C17" s="35"/>
      <c r="D17" s="36"/>
      <c r="E17" s="95">
        <v>75337165</v>
      </c>
      <c r="F17" s="34" t="s">
        <v>151</v>
      </c>
      <c r="G17" s="37">
        <v>44728</v>
      </c>
      <c r="H17" s="37">
        <v>44728</v>
      </c>
      <c r="I17" s="38">
        <v>500200</v>
      </c>
      <c r="J17" s="38">
        <v>500200</v>
      </c>
      <c r="K17" s="39" t="e">
        <v>#N/A</v>
      </c>
      <c r="L17" s="40" t="s">
        <v>101</v>
      </c>
      <c r="M17" s="40">
        <v>0</v>
      </c>
      <c r="N17" s="39"/>
      <c r="O17" s="40" t="s">
        <v>102</v>
      </c>
      <c r="P17" s="93">
        <v>44728</v>
      </c>
      <c r="Q17" s="93">
        <v>44791</v>
      </c>
      <c r="R17" s="93">
        <v>44791</v>
      </c>
      <c r="S17" s="93">
        <v>44792</v>
      </c>
      <c r="T17" s="42">
        <v>985</v>
      </c>
      <c r="U17" s="42" t="s">
        <v>103</v>
      </c>
      <c r="V17" s="40">
        <v>2764700</v>
      </c>
      <c r="W17" s="40">
        <v>2764700</v>
      </c>
      <c r="X17" s="40">
        <v>2764700</v>
      </c>
      <c r="Y17" s="94" t="s">
        <v>256</v>
      </c>
      <c r="Z17" s="94" t="s">
        <v>257</v>
      </c>
      <c r="AA17" s="40">
        <v>2764700</v>
      </c>
      <c r="AB17" s="40" t="s">
        <v>76</v>
      </c>
      <c r="AC17" s="94" t="s">
        <v>258</v>
      </c>
      <c r="AD17" s="94" t="s">
        <v>106</v>
      </c>
      <c r="AE17" s="94"/>
      <c r="AF17" s="94" t="s">
        <v>108</v>
      </c>
      <c r="AG17" s="94" t="s">
        <v>141</v>
      </c>
      <c r="AH17" s="40">
        <v>0</v>
      </c>
      <c r="AI17" s="38">
        <v>500200</v>
      </c>
      <c r="AJ17" s="40">
        <v>0</v>
      </c>
      <c r="AK17" s="40">
        <v>0</v>
      </c>
      <c r="AL17" s="40">
        <v>0</v>
      </c>
      <c r="AM17" s="40">
        <v>0</v>
      </c>
      <c r="AN17" s="40">
        <v>0</v>
      </c>
      <c r="AO17" s="40">
        <v>0</v>
      </c>
      <c r="AP17" s="40">
        <v>0</v>
      </c>
      <c r="AQ17" s="40">
        <v>0</v>
      </c>
      <c r="AR17" s="40">
        <v>0</v>
      </c>
      <c r="AS17" s="39"/>
      <c r="AT17" s="39"/>
      <c r="AU17" s="39"/>
      <c r="AV17" s="40">
        <v>0</v>
      </c>
    </row>
    <row r="18" spans="1:48" s="19" customFormat="1" ht="10" hidden="1" x14ac:dyDescent="0.2">
      <c r="A18" s="34">
        <v>900971006</v>
      </c>
      <c r="B18" s="34" t="s">
        <v>99</v>
      </c>
      <c r="C18" s="35"/>
      <c r="D18" s="36"/>
      <c r="E18" s="95">
        <v>75348819</v>
      </c>
      <c r="F18" s="34" t="s">
        <v>152</v>
      </c>
      <c r="G18" s="37">
        <v>44746</v>
      </c>
      <c r="H18" s="37">
        <v>44746</v>
      </c>
      <c r="I18" s="38">
        <v>154718</v>
      </c>
      <c r="J18" s="38">
        <v>154718</v>
      </c>
      <c r="K18" s="39" t="e">
        <v>#N/A</v>
      </c>
      <c r="L18" s="40" t="s">
        <v>101</v>
      </c>
      <c r="M18" s="40">
        <v>0</v>
      </c>
      <c r="N18" s="39"/>
      <c r="O18" s="40" t="s">
        <v>102</v>
      </c>
      <c r="P18" s="93">
        <v>44746</v>
      </c>
      <c r="Q18" s="93">
        <v>44839</v>
      </c>
      <c r="R18" s="93">
        <v>44839</v>
      </c>
      <c r="S18" s="93">
        <v>44839</v>
      </c>
      <c r="T18" s="42">
        <v>938</v>
      </c>
      <c r="U18" s="42" t="s">
        <v>103</v>
      </c>
      <c r="V18" s="40">
        <v>1986300</v>
      </c>
      <c r="W18" s="40">
        <v>1986300</v>
      </c>
      <c r="X18" s="40">
        <v>1986300</v>
      </c>
      <c r="Y18" s="94" t="s">
        <v>245</v>
      </c>
      <c r="Z18" s="94" t="s">
        <v>246</v>
      </c>
      <c r="AA18" s="40">
        <v>1986300</v>
      </c>
      <c r="AB18" s="40" t="s">
        <v>76</v>
      </c>
      <c r="AC18" s="94" t="s">
        <v>247</v>
      </c>
      <c r="AD18" s="94" t="s">
        <v>106</v>
      </c>
      <c r="AE18" s="94"/>
      <c r="AF18" s="94" t="s">
        <v>108</v>
      </c>
      <c r="AG18" s="94" t="s">
        <v>141</v>
      </c>
      <c r="AH18" s="40">
        <v>0</v>
      </c>
      <c r="AI18" s="38">
        <v>154718</v>
      </c>
      <c r="AJ18" s="40">
        <v>0</v>
      </c>
      <c r="AK18" s="40">
        <v>0</v>
      </c>
      <c r="AL18" s="40">
        <v>0</v>
      </c>
      <c r="AM18" s="40">
        <v>0</v>
      </c>
      <c r="AN18" s="40">
        <v>0</v>
      </c>
      <c r="AO18" s="40">
        <v>0</v>
      </c>
      <c r="AP18" s="40">
        <v>0</v>
      </c>
      <c r="AQ18" s="40">
        <v>0</v>
      </c>
      <c r="AR18" s="40">
        <v>0</v>
      </c>
      <c r="AS18" s="39"/>
      <c r="AT18" s="39"/>
      <c r="AU18" s="39"/>
      <c r="AV18" s="40">
        <v>0</v>
      </c>
    </row>
    <row r="19" spans="1:48" s="19" customFormat="1" ht="10" hidden="1" x14ac:dyDescent="0.2">
      <c r="A19" s="34">
        <v>900971006</v>
      </c>
      <c r="B19" s="34" t="s">
        <v>99</v>
      </c>
      <c r="C19" s="35"/>
      <c r="D19" s="36"/>
      <c r="E19" s="95">
        <v>75353725</v>
      </c>
      <c r="F19" s="34" t="s">
        <v>153</v>
      </c>
      <c r="G19" s="37">
        <v>44754</v>
      </c>
      <c r="H19" s="37">
        <v>44754</v>
      </c>
      <c r="I19" s="38">
        <v>14400695</v>
      </c>
      <c r="J19" s="38">
        <v>14400695</v>
      </c>
      <c r="K19" s="39" t="e">
        <v>#N/A</v>
      </c>
      <c r="L19" s="40" t="s">
        <v>101</v>
      </c>
      <c r="M19" s="40">
        <v>0</v>
      </c>
      <c r="N19" s="39"/>
      <c r="O19" s="40" t="s">
        <v>102</v>
      </c>
      <c r="P19" s="93">
        <v>44754</v>
      </c>
      <c r="Q19" s="93">
        <v>44883</v>
      </c>
      <c r="R19" s="93">
        <v>44883</v>
      </c>
      <c r="S19" s="93">
        <v>44887</v>
      </c>
      <c r="T19" s="42">
        <v>890</v>
      </c>
      <c r="U19" s="42" t="s">
        <v>103</v>
      </c>
      <c r="V19" s="40">
        <v>14400695</v>
      </c>
      <c r="W19" s="40">
        <v>14400695</v>
      </c>
      <c r="X19" s="40">
        <v>14400695</v>
      </c>
      <c r="Y19" s="94" t="s">
        <v>248</v>
      </c>
      <c r="Z19" s="94" t="s">
        <v>249</v>
      </c>
      <c r="AA19" s="40">
        <v>14400695</v>
      </c>
      <c r="AB19" s="40" t="s">
        <v>76</v>
      </c>
      <c r="AC19" s="94" t="s">
        <v>250</v>
      </c>
      <c r="AD19" s="94" t="s">
        <v>106</v>
      </c>
      <c r="AE19" s="94"/>
      <c r="AF19" s="94" t="s">
        <v>108</v>
      </c>
      <c r="AG19" s="94" t="s">
        <v>141</v>
      </c>
      <c r="AH19" s="40">
        <v>0</v>
      </c>
      <c r="AI19" s="38">
        <v>14400695</v>
      </c>
      <c r="AJ19" s="40">
        <v>0</v>
      </c>
      <c r="AK19" s="40">
        <v>0</v>
      </c>
      <c r="AL19" s="40">
        <v>0</v>
      </c>
      <c r="AM19" s="40">
        <v>0</v>
      </c>
      <c r="AN19" s="40">
        <v>0</v>
      </c>
      <c r="AO19" s="40">
        <v>0</v>
      </c>
      <c r="AP19" s="40">
        <v>0</v>
      </c>
      <c r="AQ19" s="40">
        <v>0</v>
      </c>
      <c r="AR19" s="40">
        <v>0</v>
      </c>
      <c r="AS19" s="39"/>
      <c r="AT19" s="39"/>
      <c r="AU19" s="39"/>
      <c r="AV19" s="40">
        <v>0</v>
      </c>
    </row>
    <row r="20" spans="1:48" s="19" customFormat="1" ht="10" hidden="1" x14ac:dyDescent="0.2">
      <c r="A20" s="34">
        <v>900971006</v>
      </c>
      <c r="B20" s="34" t="s">
        <v>99</v>
      </c>
      <c r="C20" s="35"/>
      <c r="D20" s="36"/>
      <c r="E20" s="95">
        <v>75374404</v>
      </c>
      <c r="F20" s="34" t="s">
        <v>154</v>
      </c>
      <c r="G20" s="37">
        <v>44783</v>
      </c>
      <c r="H20" s="37">
        <v>44783</v>
      </c>
      <c r="I20" s="38">
        <v>861400</v>
      </c>
      <c r="J20" s="38">
        <v>861400</v>
      </c>
      <c r="K20" s="39" t="e">
        <v>#N/A</v>
      </c>
      <c r="L20" s="40" t="s">
        <v>101</v>
      </c>
      <c r="M20" s="40">
        <v>0</v>
      </c>
      <c r="N20" s="39"/>
      <c r="O20" s="40" t="s">
        <v>102</v>
      </c>
      <c r="P20" s="93">
        <v>44783</v>
      </c>
      <c r="Q20" s="93">
        <v>44823</v>
      </c>
      <c r="R20" s="93">
        <v>44823</v>
      </c>
      <c r="S20" s="93">
        <v>44832</v>
      </c>
      <c r="T20" s="42">
        <v>945</v>
      </c>
      <c r="U20" s="42" t="s">
        <v>103</v>
      </c>
      <c r="V20" s="40">
        <v>861400</v>
      </c>
      <c r="W20" s="40">
        <v>861400</v>
      </c>
      <c r="X20" s="40">
        <v>861400</v>
      </c>
      <c r="Y20" s="94" t="s">
        <v>251</v>
      </c>
      <c r="Z20" s="94" t="s">
        <v>252</v>
      </c>
      <c r="AA20" s="40">
        <v>861400</v>
      </c>
      <c r="AB20" s="40" t="s">
        <v>76</v>
      </c>
      <c r="AC20" s="94" t="s">
        <v>253</v>
      </c>
      <c r="AD20" s="94" t="s">
        <v>106</v>
      </c>
      <c r="AE20" s="94"/>
      <c r="AF20" s="94" t="s">
        <v>108</v>
      </c>
      <c r="AG20" s="94" t="s">
        <v>141</v>
      </c>
      <c r="AH20" s="40">
        <v>0</v>
      </c>
      <c r="AI20" s="38">
        <v>861400</v>
      </c>
      <c r="AJ20" s="40">
        <v>0</v>
      </c>
      <c r="AK20" s="40">
        <v>0</v>
      </c>
      <c r="AL20" s="40">
        <v>0</v>
      </c>
      <c r="AM20" s="40">
        <v>0</v>
      </c>
      <c r="AN20" s="40">
        <v>0</v>
      </c>
      <c r="AO20" s="40">
        <v>0</v>
      </c>
      <c r="AP20" s="40">
        <v>0</v>
      </c>
      <c r="AQ20" s="40">
        <v>0</v>
      </c>
      <c r="AR20" s="40">
        <v>0</v>
      </c>
      <c r="AS20" s="39"/>
      <c r="AT20" s="39"/>
      <c r="AU20" s="39"/>
      <c r="AV20" s="40">
        <v>0</v>
      </c>
    </row>
    <row r="21" spans="1:48" s="19" customFormat="1" ht="10" hidden="1" x14ac:dyDescent="0.2">
      <c r="A21" s="34">
        <v>900971006</v>
      </c>
      <c r="B21" s="34" t="s">
        <v>99</v>
      </c>
      <c r="C21" s="35"/>
      <c r="D21" s="36"/>
      <c r="E21" s="95">
        <v>75451068</v>
      </c>
      <c r="F21" s="34" t="s">
        <v>155</v>
      </c>
      <c r="G21" s="37">
        <v>44886</v>
      </c>
      <c r="H21" s="37">
        <v>44886</v>
      </c>
      <c r="I21" s="38">
        <v>513700</v>
      </c>
      <c r="J21" s="38">
        <v>513700</v>
      </c>
      <c r="K21" s="39" t="e">
        <v>#N/A</v>
      </c>
      <c r="L21" s="40" t="s">
        <v>101</v>
      </c>
      <c r="M21" s="40">
        <v>0</v>
      </c>
      <c r="N21" s="39"/>
      <c r="O21" s="40" t="s">
        <v>102</v>
      </c>
      <c r="P21" s="93">
        <v>44886</v>
      </c>
      <c r="Q21" s="93">
        <v>44964</v>
      </c>
      <c r="R21" s="93">
        <v>44964</v>
      </c>
      <c r="S21" s="93">
        <v>44964</v>
      </c>
      <c r="T21" s="42">
        <v>813</v>
      </c>
      <c r="U21" s="42" t="s">
        <v>103</v>
      </c>
      <c r="V21" s="40">
        <v>513700</v>
      </c>
      <c r="W21" s="40">
        <v>513700</v>
      </c>
      <c r="X21" s="40">
        <v>513700</v>
      </c>
      <c r="Y21" s="94" t="s">
        <v>259</v>
      </c>
      <c r="Z21" s="94" t="s">
        <v>260</v>
      </c>
      <c r="AA21" s="40">
        <v>513700</v>
      </c>
      <c r="AB21" s="40" t="s">
        <v>76</v>
      </c>
      <c r="AC21" s="94" t="s">
        <v>261</v>
      </c>
      <c r="AD21" s="94" t="s">
        <v>106</v>
      </c>
      <c r="AE21" s="94"/>
      <c r="AF21" s="94" t="s">
        <v>108</v>
      </c>
      <c r="AG21" s="94" t="s">
        <v>141</v>
      </c>
      <c r="AH21" s="40">
        <v>0</v>
      </c>
      <c r="AI21" s="38">
        <v>513700</v>
      </c>
      <c r="AJ21" s="40">
        <v>0</v>
      </c>
      <c r="AK21" s="40">
        <v>0</v>
      </c>
      <c r="AL21" s="40">
        <v>0</v>
      </c>
      <c r="AM21" s="40">
        <v>0</v>
      </c>
      <c r="AN21" s="40">
        <v>0</v>
      </c>
      <c r="AO21" s="40">
        <v>0</v>
      </c>
      <c r="AP21" s="40">
        <v>0</v>
      </c>
      <c r="AQ21" s="40">
        <v>0</v>
      </c>
      <c r="AR21" s="40">
        <v>0</v>
      </c>
      <c r="AS21" s="39"/>
      <c r="AT21" s="39"/>
      <c r="AU21" s="39"/>
      <c r="AV21" s="40">
        <v>0</v>
      </c>
    </row>
    <row r="22" spans="1:48" s="19" customFormat="1" ht="10" hidden="1" x14ac:dyDescent="0.2">
      <c r="A22" s="34">
        <v>900971006</v>
      </c>
      <c r="B22" s="34" t="s">
        <v>99</v>
      </c>
      <c r="C22" s="35"/>
      <c r="D22" s="36"/>
      <c r="E22" s="95">
        <v>75511051</v>
      </c>
      <c r="F22" s="34" t="s">
        <v>158</v>
      </c>
      <c r="G22" s="37">
        <v>44972</v>
      </c>
      <c r="H22" s="37">
        <v>44972</v>
      </c>
      <c r="I22" s="38">
        <v>291919</v>
      </c>
      <c r="J22" s="38">
        <v>291919</v>
      </c>
      <c r="K22" s="39" t="e">
        <v>#N/A</v>
      </c>
      <c r="L22" s="40" t="s">
        <v>101</v>
      </c>
      <c r="M22" s="40">
        <v>0</v>
      </c>
      <c r="N22" s="39"/>
      <c r="O22" s="40" t="s">
        <v>102</v>
      </c>
      <c r="P22" s="93">
        <v>44972</v>
      </c>
      <c r="Q22" s="93">
        <v>45352</v>
      </c>
      <c r="R22" s="93"/>
      <c r="S22" s="93">
        <v>45359</v>
      </c>
      <c r="T22" s="42">
        <v>418</v>
      </c>
      <c r="U22" s="42" t="s">
        <v>103</v>
      </c>
      <c r="V22" s="40">
        <v>2480700</v>
      </c>
      <c r="W22" s="40">
        <v>2480700</v>
      </c>
      <c r="X22" s="40">
        <v>2480700</v>
      </c>
      <c r="Y22" s="94" t="s">
        <v>254</v>
      </c>
      <c r="Z22" s="94"/>
      <c r="AA22" s="40">
        <v>2480700</v>
      </c>
      <c r="AB22" s="40" t="s">
        <v>76</v>
      </c>
      <c r="AC22" s="94" t="s">
        <v>254</v>
      </c>
      <c r="AD22" s="94" t="s">
        <v>106</v>
      </c>
      <c r="AE22" s="94" t="s">
        <v>255</v>
      </c>
      <c r="AF22" s="94" t="s">
        <v>108</v>
      </c>
      <c r="AG22" s="94"/>
      <c r="AH22" s="40">
        <v>0</v>
      </c>
      <c r="AI22" s="38">
        <v>291919</v>
      </c>
      <c r="AJ22" s="40">
        <v>0</v>
      </c>
      <c r="AK22" s="40">
        <v>0</v>
      </c>
      <c r="AL22" s="40">
        <v>0</v>
      </c>
      <c r="AM22" s="40">
        <v>0</v>
      </c>
      <c r="AN22" s="40">
        <v>0</v>
      </c>
      <c r="AO22" s="40">
        <v>0</v>
      </c>
      <c r="AP22" s="40">
        <v>0</v>
      </c>
      <c r="AQ22" s="40">
        <v>0</v>
      </c>
      <c r="AR22" s="40">
        <v>0</v>
      </c>
      <c r="AS22" s="39"/>
      <c r="AT22" s="39"/>
      <c r="AU22" s="39"/>
      <c r="AV22" s="40">
        <v>0</v>
      </c>
    </row>
    <row r="23" spans="1:48" s="19" customFormat="1" ht="10" hidden="1" x14ac:dyDescent="0.2">
      <c r="A23" s="34">
        <v>900971006</v>
      </c>
      <c r="B23" s="34" t="s">
        <v>99</v>
      </c>
      <c r="C23" s="35"/>
      <c r="D23" s="36"/>
      <c r="E23" s="95">
        <v>75588860</v>
      </c>
      <c r="F23" s="34" t="s">
        <v>160</v>
      </c>
      <c r="G23" s="37">
        <v>45063</v>
      </c>
      <c r="H23" s="37">
        <v>45063</v>
      </c>
      <c r="I23" s="38">
        <v>131900</v>
      </c>
      <c r="J23" s="38">
        <v>131900</v>
      </c>
      <c r="K23" s="39" t="e">
        <v>#N/A</v>
      </c>
      <c r="L23" s="40" t="s">
        <v>101</v>
      </c>
      <c r="M23" s="40">
        <v>0</v>
      </c>
      <c r="N23" s="39"/>
      <c r="O23" s="40" t="s">
        <v>102</v>
      </c>
      <c r="P23" s="93">
        <v>45063</v>
      </c>
      <c r="Q23" s="93">
        <v>45323</v>
      </c>
      <c r="R23" s="93"/>
      <c r="S23" s="93">
        <v>45348</v>
      </c>
      <c r="T23" s="42">
        <v>429</v>
      </c>
      <c r="U23" s="42" t="s">
        <v>103</v>
      </c>
      <c r="V23" s="40">
        <v>131900</v>
      </c>
      <c r="W23" s="40">
        <v>131900</v>
      </c>
      <c r="X23" s="40">
        <v>131900</v>
      </c>
      <c r="Y23" s="40" t="s">
        <v>104</v>
      </c>
      <c r="Z23" s="40"/>
      <c r="AA23" s="40">
        <v>131900</v>
      </c>
      <c r="AB23" s="40" t="s">
        <v>76</v>
      </c>
      <c r="AC23" s="94" t="s">
        <v>105</v>
      </c>
      <c r="AD23" s="94" t="s">
        <v>106</v>
      </c>
      <c r="AE23" s="94" t="s">
        <v>107</v>
      </c>
      <c r="AF23" s="94" t="s">
        <v>108</v>
      </c>
      <c r="AG23" s="94"/>
      <c r="AH23" s="40">
        <v>0</v>
      </c>
      <c r="AI23" s="38">
        <v>131900</v>
      </c>
      <c r="AJ23" s="40">
        <v>0</v>
      </c>
      <c r="AK23" s="40">
        <v>0</v>
      </c>
      <c r="AL23" s="40">
        <v>0</v>
      </c>
      <c r="AM23" s="40">
        <v>0</v>
      </c>
      <c r="AN23" s="40">
        <v>0</v>
      </c>
      <c r="AO23" s="40">
        <v>0</v>
      </c>
      <c r="AP23" s="40">
        <v>0</v>
      </c>
      <c r="AQ23" s="40">
        <v>0</v>
      </c>
      <c r="AR23" s="40">
        <v>0</v>
      </c>
      <c r="AS23" s="39"/>
      <c r="AT23" s="39"/>
      <c r="AU23" s="39"/>
      <c r="AV23" s="40">
        <v>0</v>
      </c>
    </row>
    <row r="24" spans="1:48" s="19" customFormat="1" ht="10" hidden="1" x14ac:dyDescent="0.2">
      <c r="A24" s="34">
        <v>900971006</v>
      </c>
      <c r="B24" s="34" t="s">
        <v>99</v>
      </c>
      <c r="C24" s="35"/>
      <c r="D24" s="36"/>
      <c r="E24" s="34">
        <v>75602364</v>
      </c>
      <c r="F24" s="34" t="s">
        <v>163</v>
      </c>
      <c r="G24" s="37">
        <v>45078</v>
      </c>
      <c r="H24" s="37">
        <v>45078</v>
      </c>
      <c r="I24" s="38">
        <v>72200</v>
      </c>
      <c r="J24" s="38">
        <v>72200</v>
      </c>
      <c r="K24" s="39" t="e">
        <v>#N/A</v>
      </c>
      <c r="L24" s="40" t="s">
        <v>101</v>
      </c>
      <c r="M24" s="40">
        <v>0</v>
      </c>
      <c r="N24" s="39"/>
      <c r="O24" s="40" t="s">
        <v>102</v>
      </c>
      <c r="P24" s="93">
        <v>45078</v>
      </c>
      <c r="Q24" s="93">
        <v>45323</v>
      </c>
      <c r="R24" s="93"/>
      <c r="S24" s="93">
        <v>45348</v>
      </c>
      <c r="T24" s="42">
        <v>429</v>
      </c>
      <c r="U24" s="42" t="s">
        <v>103</v>
      </c>
      <c r="V24" s="40">
        <v>72200</v>
      </c>
      <c r="W24" s="40">
        <v>72200</v>
      </c>
      <c r="X24" s="40">
        <v>72200</v>
      </c>
      <c r="Y24" s="40" t="s">
        <v>104</v>
      </c>
      <c r="Z24" s="40"/>
      <c r="AA24" s="40">
        <v>72200</v>
      </c>
      <c r="AB24" s="40" t="s">
        <v>76</v>
      </c>
      <c r="AC24" s="94" t="s">
        <v>105</v>
      </c>
      <c r="AD24" s="94" t="s">
        <v>106</v>
      </c>
      <c r="AE24" s="94" t="s">
        <v>107</v>
      </c>
      <c r="AF24" s="94" t="s">
        <v>108</v>
      </c>
      <c r="AG24" s="94"/>
      <c r="AH24" s="40">
        <v>0</v>
      </c>
      <c r="AI24" s="38">
        <v>72200</v>
      </c>
      <c r="AJ24" s="40">
        <v>0</v>
      </c>
      <c r="AK24" s="40">
        <v>0</v>
      </c>
      <c r="AL24" s="40">
        <v>0</v>
      </c>
      <c r="AM24" s="40">
        <v>0</v>
      </c>
      <c r="AN24" s="40">
        <v>0</v>
      </c>
      <c r="AO24" s="40">
        <v>0</v>
      </c>
      <c r="AP24" s="40">
        <v>0</v>
      </c>
      <c r="AQ24" s="40">
        <v>0</v>
      </c>
      <c r="AR24" s="40">
        <v>0</v>
      </c>
      <c r="AS24" s="39"/>
      <c r="AT24" s="39"/>
      <c r="AU24" s="39"/>
      <c r="AV24" s="40">
        <v>0</v>
      </c>
    </row>
    <row r="25" spans="1:48" s="19" customFormat="1" ht="10" hidden="1" x14ac:dyDescent="0.2">
      <c r="A25" s="34">
        <v>900971006</v>
      </c>
      <c r="B25" s="34" t="s">
        <v>99</v>
      </c>
      <c r="C25" s="35"/>
      <c r="D25" s="36"/>
      <c r="E25" s="34">
        <v>75606388</v>
      </c>
      <c r="F25" s="34" t="s">
        <v>164</v>
      </c>
      <c r="G25" s="37">
        <v>45091</v>
      </c>
      <c r="H25" s="37">
        <v>45091</v>
      </c>
      <c r="I25" s="38">
        <v>279200</v>
      </c>
      <c r="J25" s="38">
        <v>279200</v>
      </c>
      <c r="K25" s="39" t="e">
        <v>#N/A</v>
      </c>
      <c r="L25" s="40" t="s">
        <v>101</v>
      </c>
      <c r="M25" s="40">
        <v>0</v>
      </c>
      <c r="N25" s="39"/>
      <c r="O25" s="40" t="s">
        <v>102</v>
      </c>
      <c r="P25" s="93">
        <v>45091</v>
      </c>
      <c r="Q25" s="93">
        <v>45323</v>
      </c>
      <c r="R25" s="93"/>
      <c r="S25" s="93">
        <v>45348</v>
      </c>
      <c r="T25" s="42">
        <v>429</v>
      </c>
      <c r="U25" s="42" t="s">
        <v>103</v>
      </c>
      <c r="V25" s="40">
        <v>279200</v>
      </c>
      <c r="W25" s="40">
        <v>279200</v>
      </c>
      <c r="X25" s="40">
        <v>279200</v>
      </c>
      <c r="Y25" s="40" t="s">
        <v>104</v>
      </c>
      <c r="Z25" s="40"/>
      <c r="AA25" s="40">
        <v>279200</v>
      </c>
      <c r="AB25" s="40" t="s">
        <v>76</v>
      </c>
      <c r="AC25" s="94" t="s">
        <v>105</v>
      </c>
      <c r="AD25" s="94" t="s">
        <v>106</v>
      </c>
      <c r="AE25" s="94" t="s">
        <v>107</v>
      </c>
      <c r="AF25" s="94" t="s">
        <v>108</v>
      </c>
      <c r="AG25" s="94"/>
      <c r="AH25" s="40">
        <v>0</v>
      </c>
      <c r="AI25" s="38">
        <v>279200</v>
      </c>
      <c r="AJ25" s="40">
        <v>0</v>
      </c>
      <c r="AK25" s="40">
        <v>0</v>
      </c>
      <c r="AL25" s="40">
        <v>0</v>
      </c>
      <c r="AM25" s="40">
        <v>0</v>
      </c>
      <c r="AN25" s="40">
        <v>0</v>
      </c>
      <c r="AO25" s="40">
        <v>0</v>
      </c>
      <c r="AP25" s="40">
        <v>0</v>
      </c>
      <c r="AQ25" s="40">
        <v>0</v>
      </c>
      <c r="AR25" s="40">
        <v>0</v>
      </c>
      <c r="AS25" s="39"/>
      <c r="AT25" s="39"/>
      <c r="AU25" s="39"/>
      <c r="AV25" s="40">
        <v>0</v>
      </c>
    </row>
    <row r="26" spans="1:48" s="19" customFormat="1" ht="10" hidden="1" x14ac:dyDescent="0.2">
      <c r="A26" s="34">
        <v>900971006</v>
      </c>
      <c r="B26" s="34" t="s">
        <v>99</v>
      </c>
      <c r="C26" s="35"/>
      <c r="D26" s="36"/>
      <c r="E26" s="95">
        <v>75539256</v>
      </c>
      <c r="F26" s="34" t="s">
        <v>159</v>
      </c>
      <c r="G26" s="37">
        <v>45005</v>
      </c>
      <c r="H26" s="37">
        <v>45005</v>
      </c>
      <c r="I26" s="38">
        <v>497100</v>
      </c>
      <c r="J26" s="38">
        <v>497100</v>
      </c>
      <c r="K26" s="39" t="e">
        <v>#N/A</v>
      </c>
      <c r="L26" s="40" t="s">
        <v>144</v>
      </c>
      <c r="M26" s="40">
        <v>0</v>
      </c>
      <c r="N26" s="39"/>
      <c r="O26" s="40" t="s">
        <v>145</v>
      </c>
      <c r="P26" s="93">
        <v>45005</v>
      </c>
      <c r="Q26" s="93"/>
      <c r="R26" s="93"/>
      <c r="S26" s="93"/>
      <c r="T26" s="42" t="s">
        <v>146</v>
      </c>
      <c r="U26" s="42" t="s">
        <v>146</v>
      </c>
      <c r="V26" s="40">
        <v>497100</v>
      </c>
      <c r="W26" s="40">
        <v>497100</v>
      </c>
      <c r="X26" s="40">
        <v>0</v>
      </c>
      <c r="Y26" s="94"/>
      <c r="Z26" s="94"/>
      <c r="AA26" s="40" t="s">
        <v>244</v>
      </c>
      <c r="AB26" s="40"/>
      <c r="AC26" s="94"/>
      <c r="AD26" s="94"/>
      <c r="AE26" s="94" t="s">
        <v>127</v>
      </c>
      <c r="AF26" s="94"/>
      <c r="AG26" s="94"/>
      <c r="AH26" s="40">
        <v>0</v>
      </c>
      <c r="AI26" s="40">
        <v>0</v>
      </c>
      <c r="AJ26" s="38">
        <v>497100</v>
      </c>
      <c r="AK26" s="40">
        <v>0</v>
      </c>
      <c r="AL26" s="40">
        <v>0</v>
      </c>
      <c r="AM26" s="40">
        <v>0</v>
      </c>
      <c r="AN26" s="40">
        <v>0</v>
      </c>
      <c r="AO26" s="40">
        <v>0</v>
      </c>
      <c r="AP26" s="40">
        <v>0</v>
      </c>
      <c r="AQ26" s="40">
        <v>0</v>
      </c>
      <c r="AR26" s="40">
        <v>0</v>
      </c>
      <c r="AS26" s="39"/>
      <c r="AT26" s="39"/>
      <c r="AU26" s="39"/>
      <c r="AV26" s="40">
        <v>0</v>
      </c>
    </row>
    <row r="27" spans="1:48" s="19" customFormat="1" ht="10" hidden="1" x14ac:dyDescent="0.2">
      <c r="A27" s="34">
        <v>900971006</v>
      </c>
      <c r="B27" s="34" t="s">
        <v>99</v>
      </c>
      <c r="C27" s="35"/>
      <c r="D27" s="36" t="s">
        <v>15</v>
      </c>
      <c r="E27" s="34" t="s">
        <v>165</v>
      </c>
      <c r="F27" s="34" t="s">
        <v>166</v>
      </c>
      <c r="G27" s="37">
        <v>45300.477948344902</v>
      </c>
      <c r="H27" s="37">
        <v>45300.477948344902</v>
      </c>
      <c r="I27" s="38">
        <v>88700</v>
      </c>
      <c r="J27" s="38">
        <v>88700</v>
      </c>
      <c r="K27" s="39" t="e">
        <v>#N/A</v>
      </c>
      <c r="L27" s="40" t="s">
        <v>144</v>
      </c>
      <c r="M27" s="40">
        <v>0</v>
      </c>
      <c r="N27" s="39"/>
      <c r="O27" s="39"/>
      <c r="P27" s="41"/>
      <c r="Q27" s="41"/>
      <c r="R27" s="41"/>
      <c r="S27" s="41"/>
      <c r="T27" s="42" t="s">
        <v>146</v>
      </c>
      <c r="U27" s="42" t="s">
        <v>146</v>
      </c>
      <c r="V27" s="40">
        <v>0</v>
      </c>
      <c r="W27" s="40">
        <v>0</v>
      </c>
      <c r="X27" s="40">
        <v>0</v>
      </c>
      <c r="Y27" s="39"/>
      <c r="Z27" s="39"/>
      <c r="AA27" s="40">
        <v>0</v>
      </c>
      <c r="AB27" s="39"/>
      <c r="AC27" s="39"/>
      <c r="AD27" s="39"/>
      <c r="AE27" s="39"/>
      <c r="AF27" s="39"/>
      <c r="AG27" s="39"/>
      <c r="AH27" s="40">
        <v>0</v>
      </c>
      <c r="AI27" s="40">
        <v>0</v>
      </c>
      <c r="AJ27" s="38">
        <v>88700</v>
      </c>
      <c r="AK27" s="40">
        <v>0</v>
      </c>
      <c r="AL27" s="40">
        <v>0</v>
      </c>
      <c r="AM27" s="40">
        <v>0</v>
      </c>
      <c r="AN27" s="40">
        <v>0</v>
      </c>
      <c r="AO27" s="40">
        <v>0</v>
      </c>
      <c r="AP27" s="40">
        <v>0</v>
      </c>
      <c r="AQ27" s="40">
        <v>0</v>
      </c>
      <c r="AR27" s="40">
        <v>0</v>
      </c>
      <c r="AS27" s="39"/>
      <c r="AT27" s="39"/>
      <c r="AU27" s="39"/>
      <c r="AV27" s="40">
        <v>0</v>
      </c>
    </row>
    <row r="28" spans="1:48" s="19" customFormat="1" ht="10" hidden="1" x14ac:dyDescent="0.2">
      <c r="A28" s="34">
        <v>900971006</v>
      </c>
      <c r="B28" s="34" t="s">
        <v>99</v>
      </c>
      <c r="C28" s="35"/>
      <c r="D28" s="36" t="s">
        <v>16</v>
      </c>
      <c r="E28" s="34" t="s">
        <v>167</v>
      </c>
      <c r="F28" s="34" t="s">
        <v>168</v>
      </c>
      <c r="G28" s="37">
        <v>45489.155274733792</v>
      </c>
      <c r="H28" s="37">
        <v>45489.155274733792</v>
      </c>
      <c r="I28" s="38">
        <v>85400</v>
      </c>
      <c r="J28" s="38">
        <v>85400</v>
      </c>
      <c r="K28" s="39" t="e">
        <v>#N/A</v>
      </c>
      <c r="L28" s="40" t="s">
        <v>144</v>
      </c>
      <c r="M28" s="40">
        <v>0</v>
      </c>
      <c r="N28" s="39"/>
      <c r="O28" s="39"/>
      <c r="P28" s="41"/>
      <c r="Q28" s="41"/>
      <c r="R28" s="41"/>
      <c r="S28" s="41"/>
      <c r="T28" s="42" t="s">
        <v>146</v>
      </c>
      <c r="U28" s="42" t="s">
        <v>146</v>
      </c>
      <c r="V28" s="40">
        <v>0</v>
      </c>
      <c r="W28" s="40">
        <v>0</v>
      </c>
      <c r="X28" s="40">
        <v>0</v>
      </c>
      <c r="Y28" s="39"/>
      <c r="Z28" s="39"/>
      <c r="AA28" s="40">
        <v>0</v>
      </c>
      <c r="AB28" s="39"/>
      <c r="AC28" s="39"/>
      <c r="AD28" s="39"/>
      <c r="AE28" s="39"/>
      <c r="AF28" s="39"/>
      <c r="AG28" s="39"/>
      <c r="AH28" s="40">
        <v>0</v>
      </c>
      <c r="AI28" s="40">
        <v>0</v>
      </c>
      <c r="AJ28" s="38">
        <v>85400</v>
      </c>
      <c r="AK28" s="40">
        <v>0</v>
      </c>
      <c r="AL28" s="40">
        <v>0</v>
      </c>
      <c r="AM28" s="40">
        <v>0</v>
      </c>
      <c r="AN28" s="40">
        <v>0</v>
      </c>
      <c r="AO28" s="40">
        <v>0</v>
      </c>
      <c r="AP28" s="40">
        <v>0</v>
      </c>
      <c r="AQ28" s="40">
        <v>0</v>
      </c>
      <c r="AR28" s="40">
        <v>0</v>
      </c>
      <c r="AS28" s="39"/>
      <c r="AT28" s="39"/>
      <c r="AU28" s="39"/>
      <c r="AV28" s="40">
        <v>0</v>
      </c>
    </row>
    <row r="29" spans="1:48" s="19" customFormat="1" ht="10" hidden="1" x14ac:dyDescent="0.2">
      <c r="A29" s="34">
        <v>900971006</v>
      </c>
      <c r="B29" s="34" t="s">
        <v>99</v>
      </c>
      <c r="C29" s="35"/>
      <c r="D29" s="36" t="s">
        <v>17</v>
      </c>
      <c r="E29" s="34" t="s">
        <v>169</v>
      </c>
      <c r="F29" s="34" t="s">
        <v>170</v>
      </c>
      <c r="G29" s="37">
        <v>45503.631074108795</v>
      </c>
      <c r="H29" s="37">
        <v>45503.631074108795</v>
      </c>
      <c r="I29" s="38">
        <v>85476</v>
      </c>
      <c r="J29" s="38">
        <v>85476</v>
      </c>
      <c r="K29" s="39" t="e">
        <v>#N/A</v>
      </c>
      <c r="L29" s="40" t="s">
        <v>144</v>
      </c>
      <c r="M29" s="40">
        <v>0</v>
      </c>
      <c r="N29" s="39"/>
      <c r="O29" s="39"/>
      <c r="P29" s="41"/>
      <c r="Q29" s="41"/>
      <c r="R29" s="41"/>
      <c r="S29" s="41"/>
      <c r="T29" s="42" t="s">
        <v>146</v>
      </c>
      <c r="U29" s="42" t="s">
        <v>146</v>
      </c>
      <c r="V29" s="40">
        <v>0</v>
      </c>
      <c r="W29" s="40">
        <v>0</v>
      </c>
      <c r="X29" s="40">
        <v>0</v>
      </c>
      <c r="Y29" s="39"/>
      <c r="Z29" s="39"/>
      <c r="AA29" s="40">
        <v>0</v>
      </c>
      <c r="AB29" s="39"/>
      <c r="AC29" s="39"/>
      <c r="AD29" s="39"/>
      <c r="AE29" s="39"/>
      <c r="AF29" s="39"/>
      <c r="AG29" s="39"/>
      <c r="AH29" s="40">
        <v>0</v>
      </c>
      <c r="AI29" s="40">
        <v>0</v>
      </c>
      <c r="AJ29" s="38">
        <v>85476</v>
      </c>
      <c r="AK29" s="40">
        <v>0</v>
      </c>
      <c r="AL29" s="40">
        <v>0</v>
      </c>
      <c r="AM29" s="40">
        <v>0</v>
      </c>
      <c r="AN29" s="40">
        <v>0</v>
      </c>
      <c r="AO29" s="40">
        <v>0</v>
      </c>
      <c r="AP29" s="40">
        <v>0</v>
      </c>
      <c r="AQ29" s="40">
        <v>0</v>
      </c>
      <c r="AR29" s="40">
        <v>0</v>
      </c>
      <c r="AS29" s="39"/>
      <c r="AT29" s="39"/>
      <c r="AU29" s="39"/>
      <c r="AV29" s="40">
        <v>0</v>
      </c>
    </row>
    <row r="30" spans="1:48" s="19" customFormat="1" ht="10" hidden="1" x14ac:dyDescent="0.2">
      <c r="A30" s="34">
        <v>900971006</v>
      </c>
      <c r="B30" s="34" t="s">
        <v>99</v>
      </c>
      <c r="C30" s="35"/>
      <c r="D30" s="36" t="s">
        <v>24</v>
      </c>
      <c r="E30" s="34" t="s">
        <v>171</v>
      </c>
      <c r="F30" s="34" t="s">
        <v>172</v>
      </c>
      <c r="G30" s="37">
        <v>45555.554567974534</v>
      </c>
      <c r="H30" s="37">
        <v>45555.554567974534</v>
      </c>
      <c r="I30" s="38">
        <v>320734</v>
      </c>
      <c r="J30" s="38">
        <v>320734</v>
      </c>
      <c r="K30" s="39" t="e">
        <v>#N/A</v>
      </c>
      <c r="L30" s="40" t="s">
        <v>144</v>
      </c>
      <c r="M30" s="40">
        <v>0</v>
      </c>
      <c r="N30" s="39"/>
      <c r="O30" s="39"/>
      <c r="P30" s="41"/>
      <c r="Q30" s="41"/>
      <c r="R30" s="41"/>
      <c r="S30" s="41"/>
      <c r="T30" s="42" t="s">
        <v>146</v>
      </c>
      <c r="U30" s="42" t="s">
        <v>146</v>
      </c>
      <c r="V30" s="40">
        <v>0</v>
      </c>
      <c r="W30" s="40">
        <v>0</v>
      </c>
      <c r="X30" s="40">
        <v>0</v>
      </c>
      <c r="Y30" s="39"/>
      <c r="Z30" s="39"/>
      <c r="AA30" s="40">
        <v>0</v>
      </c>
      <c r="AB30" s="39"/>
      <c r="AC30" s="39"/>
      <c r="AD30" s="39"/>
      <c r="AE30" s="39"/>
      <c r="AF30" s="39"/>
      <c r="AG30" s="39"/>
      <c r="AH30" s="40">
        <v>0</v>
      </c>
      <c r="AI30" s="40">
        <v>0</v>
      </c>
      <c r="AJ30" s="38">
        <v>320734</v>
      </c>
      <c r="AK30" s="40">
        <v>0</v>
      </c>
      <c r="AL30" s="40">
        <v>0</v>
      </c>
      <c r="AM30" s="40">
        <v>0</v>
      </c>
      <c r="AN30" s="40">
        <v>0</v>
      </c>
      <c r="AO30" s="40">
        <v>0</v>
      </c>
      <c r="AP30" s="40">
        <v>0</v>
      </c>
      <c r="AQ30" s="40">
        <v>0</v>
      </c>
      <c r="AR30" s="40">
        <v>0</v>
      </c>
      <c r="AS30" s="39"/>
      <c r="AT30" s="39"/>
      <c r="AU30" s="39"/>
      <c r="AV30" s="40">
        <v>0</v>
      </c>
    </row>
    <row r="31" spans="1:48" s="19" customFormat="1" ht="10" hidden="1" x14ac:dyDescent="0.2">
      <c r="A31" s="34">
        <v>900971006</v>
      </c>
      <c r="B31" s="34" t="s">
        <v>99</v>
      </c>
      <c r="C31" s="35"/>
      <c r="D31" s="36" t="s">
        <v>21</v>
      </c>
      <c r="E31" s="34" t="s">
        <v>173</v>
      </c>
      <c r="F31" s="34" t="s">
        <v>174</v>
      </c>
      <c r="G31" s="37">
        <v>45562.766663229166</v>
      </c>
      <c r="H31" s="37">
        <v>45562.766663229166</v>
      </c>
      <c r="I31" s="38">
        <v>25576801</v>
      </c>
      <c r="J31" s="38">
        <v>25576801</v>
      </c>
      <c r="K31" s="39" t="e">
        <v>#N/A</v>
      </c>
      <c r="L31" s="40" t="s">
        <v>144</v>
      </c>
      <c r="M31" s="40">
        <v>0</v>
      </c>
      <c r="N31" s="39"/>
      <c r="O31" s="39"/>
      <c r="P31" s="41"/>
      <c r="Q31" s="41"/>
      <c r="R31" s="41"/>
      <c r="S31" s="41"/>
      <c r="T31" s="42" t="s">
        <v>146</v>
      </c>
      <c r="U31" s="42" t="s">
        <v>146</v>
      </c>
      <c r="V31" s="40">
        <v>0</v>
      </c>
      <c r="W31" s="40">
        <v>0</v>
      </c>
      <c r="X31" s="40">
        <v>0</v>
      </c>
      <c r="Y31" s="39"/>
      <c r="Z31" s="39"/>
      <c r="AA31" s="40">
        <v>0</v>
      </c>
      <c r="AB31" s="39"/>
      <c r="AC31" s="39"/>
      <c r="AD31" s="39"/>
      <c r="AE31" s="39"/>
      <c r="AF31" s="39"/>
      <c r="AG31" s="39"/>
      <c r="AH31" s="40">
        <v>0</v>
      </c>
      <c r="AI31" s="40">
        <v>0</v>
      </c>
      <c r="AJ31" s="38">
        <v>25576801</v>
      </c>
      <c r="AK31" s="40">
        <v>0</v>
      </c>
      <c r="AL31" s="40">
        <v>0</v>
      </c>
      <c r="AM31" s="40">
        <v>0</v>
      </c>
      <c r="AN31" s="40">
        <v>0</v>
      </c>
      <c r="AO31" s="40">
        <v>0</v>
      </c>
      <c r="AP31" s="40">
        <v>0</v>
      </c>
      <c r="AQ31" s="40">
        <v>0</v>
      </c>
      <c r="AR31" s="40">
        <v>0</v>
      </c>
      <c r="AS31" s="39"/>
      <c r="AT31" s="39"/>
      <c r="AU31" s="39"/>
      <c r="AV31" s="40">
        <v>0</v>
      </c>
    </row>
    <row r="32" spans="1:48" s="19" customFormat="1" ht="10" hidden="1" x14ac:dyDescent="0.2">
      <c r="A32" s="34">
        <v>900971006</v>
      </c>
      <c r="B32" s="34" t="s">
        <v>99</v>
      </c>
      <c r="C32" s="35"/>
      <c r="D32" s="36" t="s">
        <v>10</v>
      </c>
      <c r="E32" s="34" t="s">
        <v>175</v>
      </c>
      <c r="F32" s="34" t="s">
        <v>176</v>
      </c>
      <c r="G32" s="37">
        <v>45571.871344907406</v>
      </c>
      <c r="H32" s="37">
        <v>45571.871344907406</v>
      </c>
      <c r="I32" s="38">
        <v>76200</v>
      </c>
      <c r="J32" s="38">
        <v>76200</v>
      </c>
      <c r="K32" s="39" t="e">
        <v>#N/A</v>
      </c>
      <c r="L32" s="40" t="s">
        <v>144</v>
      </c>
      <c r="M32" s="40">
        <v>0</v>
      </c>
      <c r="N32" s="39"/>
      <c r="O32" s="39"/>
      <c r="P32" s="41"/>
      <c r="Q32" s="41"/>
      <c r="R32" s="41"/>
      <c r="S32" s="41"/>
      <c r="T32" s="42" t="s">
        <v>146</v>
      </c>
      <c r="U32" s="42" t="s">
        <v>146</v>
      </c>
      <c r="V32" s="40">
        <v>0</v>
      </c>
      <c r="W32" s="40">
        <v>0</v>
      </c>
      <c r="X32" s="40">
        <v>0</v>
      </c>
      <c r="Y32" s="39"/>
      <c r="Z32" s="39"/>
      <c r="AA32" s="40">
        <v>0</v>
      </c>
      <c r="AB32" s="39"/>
      <c r="AC32" s="39"/>
      <c r="AD32" s="39"/>
      <c r="AE32" s="39"/>
      <c r="AF32" s="39"/>
      <c r="AG32" s="39"/>
      <c r="AH32" s="40">
        <v>0</v>
      </c>
      <c r="AI32" s="40">
        <v>0</v>
      </c>
      <c r="AJ32" s="38">
        <v>76200</v>
      </c>
      <c r="AK32" s="40">
        <v>0</v>
      </c>
      <c r="AL32" s="40">
        <v>0</v>
      </c>
      <c r="AM32" s="40">
        <v>0</v>
      </c>
      <c r="AN32" s="40">
        <v>0</v>
      </c>
      <c r="AO32" s="40">
        <v>0</v>
      </c>
      <c r="AP32" s="40">
        <v>0</v>
      </c>
      <c r="AQ32" s="40">
        <v>0</v>
      </c>
      <c r="AR32" s="40">
        <v>0</v>
      </c>
      <c r="AS32" s="39"/>
      <c r="AT32" s="39"/>
      <c r="AU32" s="39"/>
      <c r="AV32" s="40">
        <v>0</v>
      </c>
    </row>
    <row r="33" spans="1:48" s="19" customFormat="1" ht="10" hidden="1" x14ac:dyDescent="0.2">
      <c r="A33" s="34">
        <v>900971006</v>
      </c>
      <c r="B33" s="34" t="s">
        <v>99</v>
      </c>
      <c r="C33" s="35"/>
      <c r="D33" s="36" t="s">
        <v>19</v>
      </c>
      <c r="E33" s="34" t="s">
        <v>177</v>
      </c>
      <c r="F33" s="34" t="s">
        <v>178</v>
      </c>
      <c r="G33" s="37">
        <v>45572.407300497682</v>
      </c>
      <c r="H33" s="37">
        <v>45572.407300497682</v>
      </c>
      <c r="I33" s="38">
        <v>92701</v>
      </c>
      <c r="J33" s="38">
        <v>92701</v>
      </c>
      <c r="K33" s="39" t="e">
        <v>#N/A</v>
      </c>
      <c r="L33" s="40" t="s">
        <v>144</v>
      </c>
      <c r="M33" s="40">
        <v>0</v>
      </c>
      <c r="N33" s="39"/>
      <c r="O33" s="39"/>
      <c r="P33" s="41"/>
      <c r="Q33" s="41"/>
      <c r="R33" s="41"/>
      <c r="S33" s="41"/>
      <c r="T33" s="42" t="s">
        <v>146</v>
      </c>
      <c r="U33" s="42" t="s">
        <v>146</v>
      </c>
      <c r="V33" s="40">
        <v>0</v>
      </c>
      <c r="W33" s="40">
        <v>0</v>
      </c>
      <c r="X33" s="40">
        <v>0</v>
      </c>
      <c r="Y33" s="39"/>
      <c r="Z33" s="39"/>
      <c r="AA33" s="40">
        <v>0</v>
      </c>
      <c r="AB33" s="39"/>
      <c r="AC33" s="39"/>
      <c r="AD33" s="39"/>
      <c r="AE33" s="39"/>
      <c r="AF33" s="39"/>
      <c r="AG33" s="39"/>
      <c r="AH33" s="40">
        <v>0</v>
      </c>
      <c r="AI33" s="40">
        <v>0</v>
      </c>
      <c r="AJ33" s="38">
        <v>92701</v>
      </c>
      <c r="AK33" s="40">
        <v>0</v>
      </c>
      <c r="AL33" s="40">
        <v>0</v>
      </c>
      <c r="AM33" s="40">
        <v>0</v>
      </c>
      <c r="AN33" s="40">
        <v>0</v>
      </c>
      <c r="AO33" s="40">
        <v>0</v>
      </c>
      <c r="AP33" s="40">
        <v>0</v>
      </c>
      <c r="AQ33" s="40">
        <v>0</v>
      </c>
      <c r="AR33" s="40">
        <v>0</v>
      </c>
      <c r="AS33" s="39"/>
      <c r="AT33" s="39"/>
      <c r="AU33" s="39"/>
      <c r="AV33" s="40">
        <v>0</v>
      </c>
    </row>
    <row r="34" spans="1:48" s="19" customFormat="1" ht="10" hidden="1" x14ac:dyDescent="0.2">
      <c r="A34" s="34">
        <v>900971006</v>
      </c>
      <c r="B34" s="34" t="s">
        <v>99</v>
      </c>
      <c r="C34" s="35"/>
      <c r="D34" s="36" t="s">
        <v>20</v>
      </c>
      <c r="E34" s="34" t="s">
        <v>179</v>
      </c>
      <c r="F34" s="34" t="s">
        <v>180</v>
      </c>
      <c r="G34" s="37">
        <v>45579.891065046293</v>
      </c>
      <c r="H34" s="37">
        <v>45579.891065046293</v>
      </c>
      <c r="I34" s="38">
        <v>667800</v>
      </c>
      <c r="J34" s="38">
        <v>667800</v>
      </c>
      <c r="K34" s="39" t="e">
        <v>#N/A</v>
      </c>
      <c r="L34" s="40" t="s">
        <v>144</v>
      </c>
      <c r="M34" s="40">
        <v>0</v>
      </c>
      <c r="N34" s="39"/>
      <c r="O34" s="39"/>
      <c r="P34" s="41"/>
      <c r="Q34" s="41"/>
      <c r="R34" s="41"/>
      <c r="S34" s="41"/>
      <c r="T34" s="42" t="s">
        <v>146</v>
      </c>
      <c r="U34" s="42" t="s">
        <v>146</v>
      </c>
      <c r="V34" s="40">
        <v>0</v>
      </c>
      <c r="W34" s="40">
        <v>0</v>
      </c>
      <c r="X34" s="40">
        <v>0</v>
      </c>
      <c r="Y34" s="39"/>
      <c r="Z34" s="39"/>
      <c r="AA34" s="40">
        <v>0</v>
      </c>
      <c r="AB34" s="39"/>
      <c r="AC34" s="39"/>
      <c r="AD34" s="39"/>
      <c r="AE34" s="39"/>
      <c r="AF34" s="39"/>
      <c r="AG34" s="39"/>
      <c r="AH34" s="40">
        <v>0</v>
      </c>
      <c r="AI34" s="40">
        <v>0</v>
      </c>
      <c r="AJ34" s="38">
        <v>667800</v>
      </c>
      <c r="AK34" s="40">
        <v>0</v>
      </c>
      <c r="AL34" s="40">
        <v>0</v>
      </c>
      <c r="AM34" s="40">
        <v>0</v>
      </c>
      <c r="AN34" s="40">
        <v>0</v>
      </c>
      <c r="AO34" s="40">
        <v>0</v>
      </c>
      <c r="AP34" s="40">
        <v>0</v>
      </c>
      <c r="AQ34" s="40">
        <v>0</v>
      </c>
      <c r="AR34" s="40">
        <v>0</v>
      </c>
      <c r="AS34" s="39"/>
      <c r="AT34" s="39"/>
      <c r="AU34" s="39"/>
      <c r="AV34" s="40">
        <v>0</v>
      </c>
    </row>
    <row r="35" spans="1:48" s="19" customFormat="1" ht="10" hidden="1" x14ac:dyDescent="0.2">
      <c r="A35" s="34">
        <v>900971006</v>
      </c>
      <c r="B35" s="34" t="s">
        <v>99</v>
      </c>
      <c r="C35" s="35"/>
      <c r="D35" s="36" t="s">
        <v>29</v>
      </c>
      <c r="E35" s="34" t="s">
        <v>181</v>
      </c>
      <c r="F35" s="34" t="s">
        <v>182</v>
      </c>
      <c r="G35" s="37">
        <v>45608.523511377316</v>
      </c>
      <c r="H35" s="37">
        <v>45608.523511377316</v>
      </c>
      <c r="I35" s="38">
        <v>7910948</v>
      </c>
      <c r="J35" s="38">
        <v>7910948</v>
      </c>
      <c r="K35" s="39" t="e">
        <v>#N/A</v>
      </c>
      <c r="L35" s="40" t="s">
        <v>144</v>
      </c>
      <c r="M35" s="40">
        <v>0</v>
      </c>
      <c r="N35" s="39"/>
      <c r="O35" s="39"/>
      <c r="P35" s="41"/>
      <c r="Q35" s="41"/>
      <c r="R35" s="41"/>
      <c r="S35" s="41"/>
      <c r="T35" s="42" t="s">
        <v>146</v>
      </c>
      <c r="U35" s="42" t="s">
        <v>146</v>
      </c>
      <c r="V35" s="40">
        <v>0</v>
      </c>
      <c r="W35" s="40">
        <v>0</v>
      </c>
      <c r="X35" s="40">
        <v>0</v>
      </c>
      <c r="Y35" s="39"/>
      <c r="Z35" s="39"/>
      <c r="AA35" s="40">
        <v>0</v>
      </c>
      <c r="AB35" s="39"/>
      <c r="AC35" s="39"/>
      <c r="AD35" s="39"/>
      <c r="AE35" s="39"/>
      <c r="AF35" s="39"/>
      <c r="AG35" s="39"/>
      <c r="AH35" s="40">
        <v>0</v>
      </c>
      <c r="AI35" s="40">
        <v>0</v>
      </c>
      <c r="AJ35" s="38">
        <v>7910948</v>
      </c>
      <c r="AK35" s="40">
        <v>0</v>
      </c>
      <c r="AL35" s="40">
        <v>0</v>
      </c>
      <c r="AM35" s="40">
        <v>0</v>
      </c>
      <c r="AN35" s="40">
        <v>0</v>
      </c>
      <c r="AO35" s="40">
        <v>0</v>
      </c>
      <c r="AP35" s="40">
        <v>0</v>
      </c>
      <c r="AQ35" s="40">
        <v>0</v>
      </c>
      <c r="AR35" s="40">
        <v>0</v>
      </c>
      <c r="AS35" s="39"/>
      <c r="AT35" s="39"/>
      <c r="AU35" s="39"/>
      <c r="AV35" s="40">
        <v>0</v>
      </c>
    </row>
    <row r="36" spans="1:48" s="19" customFormat="1" ht="10" hidden="1" x14ac:dyDescent="0.2">
      <c r="A36" s="34">
        <v>900971006</v>
      </c>
      <c r="B36" s="34" t="s">
        <v>99</v>
      </c>
      <c r="C36" s="35"/>
      <c r="D36" s="36" t="s">
        <v>22</v>
      </c>
      <c r="E36" s="34" t="s">
        <v>183</v>
      </c>
      <c r="F36" s="34" t="s">
        <v>184</v>
      </c>
      <c r="G36" s="37">
        <v>45625.838811076384</v>
      </c>
      <c r="H36" s="37">
        <v>45625.838811076384</v>
      </c>
      <c r="I36" s="38">
        <v>85400</v>
      </c>
      <c r="J36" s="38">
        <v>85400</v>
      </c>
      <c r="K36" s="39" t="e">
        <v>#N/A</v>
      </c>
      <c r="L36" s="40" t="s">
        <v>144</v>
      </c>
      <c r="M36" s="40">
        <v>0</v>
      </c>
      <c r="N36" s="39"/>
      <c r="O36" s="39"/>
      <c r="P36" s="41"/>
      <c r="Q36" s="41"/>
      <c r="R36" s="41"/>
      <c r="S36" s="41"/>
      <c r="T36" s="42" t="s">
        <v>146</v>
      </c>
      <c r="U36" s="42" t="s">
        <v>146</v>
      </c>
      <c r="V36" s="40">
        <v>0</v>
      </c>
      <c r="W36" s="40">
        <v>0</v>
      </c>
      <c r="X36" s="40">
        <v>0</v>
      </c>
      <c r="Y36" s="39"/>
      <c r="Z36" s="39"/>
      <c r="AA36" s="40">
        <v>0</v>
      </c>
      <c r="AB36" s="39"/>
      <c r="AC36" s="39"/>
      <c r="AD36" s="39"/>
      <c r="AE36" s="39"/>
      <c r="AF36" s="39"/>
      <c r="AG36" s="39"/>
      <c r="AH36" s="40">
        <v>0</v>
      </c>
      <c r="AI36" s="40">
        <v>0</v>
      </c>
      <c r="AJ36" s="38">
        <v>85400</v>
      </c>
      <c r="AK36" s="40">
        <v>0</v>
      </c>
      <c r="AL36" s="40">
        <v>0</v>
      </c>
      <c r="AM36" s="40">
        <v>0</v>
      </c>
      <c r="AN36" s="40">
        <v>0</v>
      </c>
      <c r="AO36" s="40">
        <v>0</v>
      </c>
      <c r="AP36" s="40">
        <v>0</v>
      </c>
      <c r="AQ36" s="40">
        <v>0</v>
      </c>
      <c r="AR36" s="40">
        <v>0</v>
      </c>
      <c r="AS36" s="39"/>
      <c r="AT36" s="39"/>
      <c r="AU36" s="39"/>
      <c r="AV36" s="40">
        <v>0</v>
      </c>
    </row>
    <row r="37" spans="1:48" s="19" customFormat="1" ht="10" hidden="1" x14ac:dyDescent="0.2">
      <c r="A37" s="34">
        <v>900971006</v>
      </c>
      <c r="B37" s="34" t="s">
        <v>99</v>
      </c>
      <c r="C37" s="35"/>
      <c r="D37" s="36" t="s">
        <v>18</v>
      </c>
      <c r="E37" s="34" t="s">
        <v>185</v>
      </c>
      <c r="F37" s="34" t="s">
        <v>186</v>
      </c>
      <c r="G37" s="37">
        <v>45640.711669131946</v>
      </c>
      <c r="H37" s="37">
        <v>45640.711669131946</v>
      </c>
      <c r="I37" s="38">
        <v>85821</v>
      </c>
      <c r="J37" s="38">
        <v>85821</v>
      </c>
      <c r="K37" s="39" t="e">
        <v>#N/A</v>
      </c>
      <c r="L37" s="40" t="s">
        <v>144</v>
      </c>
      <c r="M37" s="40">
        <v>0</v>
      </c>
      <c r="N37" s="39"/>
      <c r="O37" s="39"/>
      <c r="P37" s="41"/>
      <c r="Q37" s="41"/>
      <c r="R37" s="41"/>
      <c r="S37" s="41"/>
      <c r="T37" s="42" t="s">
        <v>146</v>
      </c>
      <c r="U37" s="42" t="s">
        <v>146</v>
      </c>
      <c r="V37" s="40">
        <v>0</v>
      </c>
      <c r="W37" s="40">
        <v>0</v>
      </c>
      <c r="X37" s="40">
        <v>0</v>
      </c>
      <c r="Y37" s="39"/>
      <c r="Z37" s="39"/>
      <c r="AA37" s="40">
        <v>0</v>
      </c>
      <c r="AB37" s="39"/>
      <c r="AC37" s="39"/>
      <c r="AD37" s="39"/>
      <c r="AE37" s="39"/>
      <c r="AF37" s="39"/>
      <c r="AG37" s="39"/>
      <c r="AH37" s="40">
        <v>0</v>
      </c>
      <c r="AI37" s="40">
        <v>0</v>
      </c>
      <c r="AJ37" s="38">
        <v>85821</v>
      </c>
      <c r="AK37" s="40">
        <v>0</v>
      </c>
      <c r="AL37" s="40">
        <v>0</v>
      </c>
      <c r="AM37" s="40">
        <v>0</v>
      </c>
      <c r="AN37" s="40">
        <v>0</v>
      </c>
      <c r="AO37" s="40">
        <v>0</v>
      </c>
      <c r="AP37" s="40">
        <v>0</v>
      </c>
      <c r="AQ37" s="40">
        <v>0</v>
      </c>
      <c r="AR37" s="40">
        <v>0</v>
      </c>
      <c r="AS37" s="39"/>
      <c r="AT37" s="39"/>
      <c r="AU37" s="39"/>
      <c r="AV37" s="40">
        <v>0</v>
      </c>
    </row>
    <row r="38" spans="1:48" s="19" customFormat="1" ht="10" x14ac:dyDescent="0.2">
      <c r="A38" s="34">
        <v>900971006</v>
      </c>
      <c r="B38" s="34" t="s">
        <v>99</v>
      </c>
      <c r="C38" s="35"/>
      <c r="D38" s="36" t="s">
        <v>32</v>
      </c>
      <c r="E38" s="34" t="s">
        <v>187</v>
      </c>
      <c r="F38" s="34" t="s">
        <v>188</v>
      </c>
      <c r="G38" s="37">
        <v>45665.774053900459</v>
      </c>
      <c r="H38" s="37">
        <v>45665.774053900459</v>
      </c>
      <c r="I38" s="38">
        <v>95323</v>
      </c>
      <c r="J38" s="38">
        <v>95323</v>
      </c>
      <c r="K38" s="39" t="e">
        <v>#N/A</v>
      </c>
      <c r="L38" s="40" t="s">
        <v>144</v>
      </c>
      <c r="M38" s="40">
        <v>0</v>
      </c>
      <c r="N38" s="39"/>
      <c r="O38" s="39"/>
      <c r="P38" s="41"/>
      <c r="Q38" s="41"/>
      <c r="R38" s="41"/>
      <c r="S38" s="41"/>
      <c r="T38" s="42" t="s">
        <v>146</v>
      </c>
      <c r="U38" s="42" t="s">
        <v>146</v>
      </c>
      <c r="V38" s="40">
        <v>0</v>
      </c>
      <c r="W38" s="40">
        <v>0</v>
      </c>
      <c r="X38" s="40">
        <v>0</v>
      </c>
      <c r="Y38" s="39"/>
      <c r="Z38" s="39"/>
      <c r="AA38" s="40">
        <v>0</v>
      </c>
      <c r="AB38" s="39"/>
      <c r="AC38" s="39"/>
      <c r="AD38" s="39"/>
      <c r="AE38" s="39"/>
      <c r="AF38" s="39"/>
      <c r="AG38" s="39"/>
      <c r="AH38" s="40">
        <v>0</v>
      </c>
      <c r="AI38" s="40">
        <v>0</v>
      </c>
      <c r="AJ38" s="38">
        <v>95323</v>
      </c>
      <c r="AK38" s="40">
        <v>0</v>
      </c>
      <c r="AL38" s="40">
        <v>0</v>
      </c>
      <c r="AM38" s="40">
        <v>0</v>
      </c>
      <c r="AN38" s="40">
        <v>0</v>
      </c>
      <c r="AO38" s="40">
        <v>0</v>
      </c>
      <c r="AP38" s="40">
        <v>0</v>
      </c>
      <c r="AQ38" s="40">
        <v>0</v>
      </c>
      <c r="AR38" s="40">
        <v>0</v>
      </c>
      <c r="AS38" s="39"/>
      <c r="AT38" s="39"/>
      <c r="AU38" s="39"/>
      <c r="AV38" s="40">
        <v>0</v>
      </c>
    </row>
    <row r="39" spans="1:48" s="19" customFormat="1" ht="10" x14ac:dyDescent="0.2">
      <c r="A39" s="34">
        <v>900971006</v>
      </c>
      <c r="B39" s="34" t="s">
        <v>99</v>
      </c>
      <c r="C39" s="35"/>
      <c r="D39" s="36" t="s">
        <v>26</v>
      </c>
      <c r="E39" s="34" t="s">
        <v>189</v>
      </c>
      <c r="F39" s="34" t="s">
        <v>190</v>
      </c>
      <c r="G39" s="37">
        <v>45685.687133298612</v>
      </c>
      <c r="H39" s="37">
        <v>45685.687133298612</v>
      </c>
      <c r="I39" s="38">
        <v>609241</v>
      </c>
      <c r="J39" s="38">
        <v>609241</v>
      </c>
      <c r="K39" s="39" t="e">
        <v>#N/A</v>
      </c>
      <c r="L39" s="40" t="s">
        <v>144</v>
      </c>
      <c r="M39" s="40">
        <v>0</v>
      </c>
      <c r="N39" s="39"/>
      <c r="O39" s="39"/>
      <c r="P39" s="41"/>
      <c r="Q39" s="41"/>
      <c r="R39" s="41"/>
      <c r="S39" s="41"/>
      <c r="T39" s="42" t="s">
        <v>146</v>
      </c>
      <c r="U39" s="42" t="s">
        <v>146</v>
      </c>
      <c r="V39" s="40">
        <v>0</v>
      </c>
      <c r="W39" s="40">
        <v>0</v>
      </c>
      <c r="X39" s="40">
        <v>0</v>
      </c>
      <c r="Y39" s="39"/>
      <c r="Z39" s="39"/>
      <c r="AA39" s="40">
        <v>0</v>
      </c>
      <c r="AB39" s="39"/>
      <c r="AC39" s="39"/>
      <c r="AD39" s="39"/>
      <c r="AE39" s="39"/>
      <c r="AF39" s="39"/>
      <c r="AG39" s="39"/>
      <c r="AH39" s="40">
        <v>0</v>
      </c>
      <c r="AI39" s="40">
        <v>0</v>
      </c>
      <c r="AJ39" s="38">
        <v>609241</v>
      </c>
      <c r="AK39" s="40">
        <v>0</v>
      </c>
      <c r="AL39" s="40">
        <v>0</v>
      </c>
      <c r="AM39" s="40">
        <v>0</v>
      </c>
      <c r="AN39" s="40">
        <v>0</v>
      </c>
      <c r="AO39" s="40">
        <v>0</v>
      </c>
      <c r="AP39" s="40">
        <v>0</v>
      </c>
      <c r="AQ39" s="40">
        <v>0</v>
      </c>
      <c r="AR39" s="40">
        <v>0</v>
      </c>
      <c r="AS39" s="39"/>
      <c r="AT39" s="39"/>
      <c r="AU39" s="39"/>
      <c r="AV39" s="40">
        <v>0</v>
      </c>
    </row>
    <row r="40" spans="1:48" s="19" customFormat="1" ht="10" x14ac:dyDescent="0.2">
      <c r="A40" s="34">
        <v>900971006</v>
      </c>
      <c r="B40" s="34" t="s">
        <v>99</v>
      </c>
      <c r="C40" s="35"/>
      <c r="D40" s="36" t="s">
        <v>28</v>
      </c>
      <c r="E40" s="34" t="s">
        <v>191</v>
      </c>
      <c r="F40" s="34" t="s">
        <v>192</v>
      </c>
      <c r="G40" s="37">
        <v>45685.687473726852</v>
      </c>
      <c r="H40" s="37">
        <v>45685.687473726852</v>
      </c>
      <c r="I40" s="38">
        <v>1030937</v>
      </c>
      <c r="J40" s="38">
        <v>1030937</v>
      </c>
      <c r="K40" s="39" t="e">
        <v>#N/A</v>
      </c>
      <c r="L40" s="40" t="s">
        <v>144</v>
      </c>
      <c r="M40" s="40">
        <v>0</v>
      </c>
      <c r="N40" s="39"/>
      <c r="O40" s="39"/>
      <c r="P40" s="41"/>
      <c r="Q40" s="41"/>
      <c r="R40" s="41"/>
      <c r="S40" s="41"/>
      <c r="T40" s="42" t="s">
        <v>146</v>
      </c>
      <c r="U40" s="42" t="s">
        <v>146</v>
      </c>
      <c r="V40" s="40">
        <v>0</v>
      </c>
      <c r="W40" s="40">
        <v>0</v>
      </c>
      <c r="X40" s="40">
        <v>0</v>
      </c>
      <c r="Y40" s="39"/>
      <c r="Z40" s="39"/>
      <c r="AA40" s="40">
        <v>0</v>
      </c>
      <c r="AB40" s="39"/>
      <c r="AC40" s="39"/>
      <c r="AD40" s="39"/>
      <c r="AE40" s="39"/>
      <c r="AF40" s="39"/>
      <c r="AG40" s="39"/>
      <c r="AH40" s="40">
        <v>0</v>
      </c>
      <c r="AI40" s="40">
        <v>0</v>
      </c>
      <c r="AJ40" s="38">
        <v>1030937</v>
      </c>
      <c r="AK40" s="40">
        <v>0</v>
      </c>
      <c r="AL40" s="40">
        <v>0</v>
      </c>
      <c r="AM40" s="40">
        <v>0</v>
      </c>
      <c r="AN40" s="40">
        <v>0</v>
      </c>
      <c r="AO40" s="40">
        <v>0</v>
      </c>
      <c r="AP40" s="40">
        <v>0</v>
      </c>
      <c r="AQ40" s="40">
        <v>0</v>
      </c>
      <c r="AR40" s="40">
        <v>0</v>
      </c>
      <c r="AS40" s="39"/>
      <c r="AT40" s="39"/>
      <c r="AU40" s="39"/>
      <c r="AV40" s="40">
        <v>0</v>
      </c>
    </row>
    <row r="41" spans="1:48" s="19" customFormat="1" ht="10" x14ac:dyDescent="0.2">
      <c r="A41" s="34">
        <v>900971006</v>
      </c>
      <c r="B41" s="34" t="s">
        <v>99</v>
      </c>
      <c r="C41" s="35"/>
      <c r="D41" s="36" t="s">
        <v>27</v>
      </c>
      <c r="E41" s="34" t="s">
        <v>193</v>
      </c>
      <c r="F41" s="34" t="s">
        <v>194</v>
      </c>
      <c r="G41" s="37">
        <v>45685.689216087958</v>
      </c>
      <c r="H41" s="37">
        <v>45685.689216087958</v>
      </c>
      <c r="I41" s="38">
        <v>85400</v>
      </c>
      <c r="J41" s="38">
        <v>85400</v>
      </c>
      <c r="K41" s="39" t="e">
        <v>#N/A</v>
      </c>
      <c r="L41" s="40" t="s">
        <v>144</v>
      </c>
      <c r="M41" s="40">
        <v>0</v>
      </c>
      <c r="N41" s="39"/>
      <c r="O41" s="39"/>
      <c r="P41" s="41"/>
      <c r="Q41" s="41"/>
      <c r="R41" s="41"/>
      <c r="S41" s="41"/>
      <c r="T41" s="42" t="s">
        <v>146</v>
      </c>
      <c r="U41" s="42" t="s">
        <v>146</v>
      </c>
      <c r="V41" s="40">
        <v>0</v>
      </c>
      <c r="W41" s="40">
        <v>0</v>
      </c>
      <c r="X41" s="40">
        <v>0</v>
      </c>
      <c r="Y41" s="39"/>
      <c r="Z41" s="39"/>
      <c r="AA41" s="40">
        <v>0</v>
      </c>
      <c r="AB41" s="39"/>
      <c r="AC41" s="39"/>
      <c r="AD41" s="39"/>
      <c r="AE41" s="39"/>
      <c r="AF41" s="39"/>
      <c r="AG41" s="39"/>
      <c r="AH41" s="40">
        <v>0</v>
      </c>
      <c r="AI41" s="40">
        <v>0</v>
      </c>
      <c r="AJ41" s="38">
        <v>85400</v>
      </c>
      <c r="AK41" s="40">
        <v>0</v>
      </c>
      <c r="AL41" s="40">
        <v>0</v>
      </c>
      <c r="AM41" s="40">
        <v>0</v>
      </c>
      <c r="AN41" s="40">
        <v>0</v>
      </c>
      <c r="AO41" s="40">
        <v>0</v>
      </c>
      <c r="AP41" s="40">
        <v>0</v>
      </c>
      <c r="AQ41" s="40">
        <v>0</v>
      </c>
      <c r="AR41" s="40">
        <v>0</v>
      </c>
      <c r="AS41" s="39"/>
      <c r="AT41" s="39"/>
      <c r="AU41" s="39"/>
      <c r="AV41" s="40">
        <v>0</v>
      </c>
    </row>
    <row r="42" spans="1:48" s="19" customFormat="1" ht="10" x14ac:dyDescent="0.2">
      <c r="A42" s="34">
        <v>900971006</v>
      </c>
      <c r="B42" s="34" t="s">
        <v>99</v>
      </c>
      <c r="C42" s="35"/>
      <c r="D42" s="36" t="s">
        <v>34</v>
      </c>
      <c r="E42" s="95" t="s">
        <v>142</v>
      </c>
      <c r="F42" s="34" t="s">
        <v>143</v>
      </c>
      <c r="G42" s="37">
        <v>45686.732415312501</v>
      </c>
      <c r="H42" s="37">
        <v>45686.732415312501</v>
      </c>
      <c r="I42" s="38">
        <v>933625</v>
      </c>
      <c r="J42" s="38">
        <v>933625</v>
      </c>
      <c r="K42" s="39" t="e">
        <v>#N/A</v>
      </c>
      <c r="L42" s="40" t="s">
        <v>144</v>
      </c>
      <c r="M42" s="40">
        <v>0</v>
      </c>
      <c r="N42" s="39"/>
      <c r="O42" s="39" t="s">
        <v>145</v>
      </c>
      <c r="P42" s="41">
        <v>45686</v>
      </c>
      <c r="Q42" s="41"/>
      <c r="R42" s="41"/>
      <c r="S42" s="41"/>
      <c r="T42" s="42" t="s">
        <v>146</v>
      </c>
      <c r="U42" s="42" t="s">
        <v>146</v>
      </c>
      <c r="V42" s="40">
        <v>933625</v>
      </c>
      <c r="W42" s="40">
        <v>933625</v>
      </c>
      <c r="X42" s="40">
        <v>0</v>
      </c>
      <c r="Y42" s="39"/>
      <c r="Z42" s="39"/>
      <c r="AA42" s="40">
        <v>0</v>
      </c>
      <c r="AB42" s="39"/>
      <c r="AC42" s="39"/>
      <c r="AD42" s="39"/>
      <c r="AE42" s="39"/>
      <c r="AF42" s="39"/>
      <c r="AG42" s="39"/>
      <c r="AH42" s="40">
        <v>0</v>
      </c>
      <c r="AI42" s="40">
        <v>0</v>
      </c>
      <c r="AJ42" s="38">
        <v>933625</v>
      </c>
      <c r="AK42" s="40">
        <v>0</v>
      </c>
      <c r="AL42" s="40">
        <v>0</v>
      </c>
      <c r="AM42" s="40">
        <v>0</v>
      </c>
      <c r="AN42" s="40">
        <v>0</v>
      </c>
      <c r="AO42" s="40">
        <v>0</v>
      </c>
      <c r="AP42" s="40">
        <v>0</v>
      </c>
      <c r="AQ42" s="40">
        <v>0</v>
      </c>
      <c r="AR42" s="40">
        <v>0</v>
      </c>
      <c r="AS42" s="39"/>
      <c r="AT42" s="39"/>
      <c r="AU42" s="39"/>
      <c r="AV42" s="40">
        <v>0</v>
      </c>
    </row>
    <row r="43" spans="1:48" s="19" customFormat="1" ht="10" x14ac:dyDescent="0.2">
      <c r="A43" s="34">
        <v>900971006</v>
      </c>
      <c r="B43" s="34" t="s">
        <v>99</v>
      </c>
      <c r="C43" s="35"/>
      <c r="D43" s="36" t="s">
        <v>30</v>
      </c>
      <c r="E43" s="95" t="s">
        <v>147</v>
      </c>
      <c r="F43" s="34" t="s">
        <v>148</v>
      </c>
      <c r="G43" s="37">
        <v>45704.572345914348</v>
      </c>
      <c r="H43" s="37">
        <v>45704.572345914348</v>
      </c>
      <c r="I43" s="38">
        <v>170800</v>
      </c>
      <c r="J43" s="38">
        <v>170800</v>
      </c>
      <c r="K43" s="39" t="e">
        <v>#N/A</v>
      </c>
      <c r="L43" s="40" t="s">
        <v>144</v>
      </c>
      <c r="M43" s="40">
        <v>0</v>
      </c>
      <c r="N43" s="39"/>
      <c r="O43" s="39" t="s">
        <v>145</v>
      </c>
      <c r="P43" s="41">
        <v>45704</v>
      </c>
      <c r="Q43" s="41"/>
      <c r="R43" s="41"/>
      <c r="S43" s="41"/>
      <c r="T43" s="42" t="s">
        <v>146</v>
      </c>
      <c r="U43" s="42" t="s">
        <v>146</v>
      </c>
      <c r="V43" s="40">
        <v>170800</v>
      </c>
      <c r="W43" s="40">
        <v>170800</v>
      </c>
      <c r="X43" s="40">
        <v>0</v>
      </c>
      <c r="Y43" s="39"/>
      <c r="Z43" s="39"/>
      <c r="AA43" s="40">
        <v>0</v>
      </c>
      <c r="AB43" s="39"/>
      <c r="AC43" s="39"/>
      <c r="AD43" s="39"/>
      <c r="AE43" s="39"/>
      <c r="AF43" s="39"/>
      <c r="AG43" s="39"/>
      <c r="AH43" s="40">
        <v>0</v>
      </c>
      <c r="AI43" s="40">
        <v>0</v>
      </c>
      <c r="AJ43" s="38">
        <v>170800</v>
      </c>
      <c r="AK43" s="40">
        <v>0</v>
      </c>
      <c r="AL43" s="40">
        <v>0</v>
      </c>
      <c r="AM43" s="40">
        <v>0</v>
      </c>
      <c r="AN43" s="40">
        <v>0</v>
      </c>
      <c r="AO43" s="40">
        <v>0</v>
      </c>
      <c r="AP43" s="40">
        <v>0</v>
      </c>
      <c r="AQ43" s="40">
        <v>0</v>
      </c>
      <c r="AR43" s="40">
        <v>0</v>
      </c>
      <c r="AS43" s="39"/>
      <c r="AT43" s="39"/>
      <c r="AU43" s="39"/>
      <c r="AV43" s="40">
        <v>0</v>
      </c>
    </row>
    <row r="44" spans="1:48" s="19" customFormat="1" ht="10" x14ac:dyDescent="0.2">
      <c r="A44" s="34">
        <v>900971006</v>
      </c>
      <c r="B44" s="34" t="s">
        <v>99</v>
      </c>
      <c r="C44" s="35"/>
      <c r="D44" s="36" t="s">
        <v>36</v>
      </c>
      <c r="E44" s="34" t="s">
        <v>195</v>
      </c>
      <c r="F44" s="34" t="s">
        <v>196</v>
      </c>
      <c r="G44" s="37">
        <v>45715.770020567128</v>
      </c>
      <c r="H44" s="37">
        <v>45715.770020567128</v>
      </c>
      <c r="I44" s="38">
        <v>14112863</v>
      </c>
      <c r="J44" s="38">
        <v>14112863</v>
      </c>
      <c r="K44" s="39" t="e">
        <v>#N/A</v>
      </c>
      <c r="L44" s="40" t="s">
        <v>144</v>
      </c>
      <c r="M44" s="40">
        <v>0</v>
      </c>
      <c r="N44" s="39"/>
      <c r="O44" s="39"/>
      <c r="P44" s="41"/>
      <c r="Q44" s="41"/>
      <c r="R44" s="41"/>
      <c r="S44" s="41"/>
      <c r="T44" s="42" t="s">
        <v>146</v>
      </c>
      <c r="U44" s="42" t="s">
        <v>146</v>
      </c>
      <c r="V44" s="40">
        <v>0</v>
      </c>
      <c r="W44" s="40">
        <v>0</v>
      </c>
      <c r="X44" s="40">
        <v>0</v>
      </c>
      <c r="Y44" s="39"/>
      <c r="Z44" s="39"/>
      <c r="AA44" s="40">
        <v>0</v>
      </c>
      <c r="AB44" s="39"/>
      <c r="AC44" s="39"/>
      <c r="AD44" s="39"/>
      <c r="AE44" s="39"/>
      <c r="AF44" s="39"/>
      <c r="AG44" s="39"/>
      <c r="AH44" s="40">
        <v>0</v>
      </c>
      <c r="AI44" s="40">
        <v>0</v>
      </c>
      <c r="AJ44" s="38">
        <v>14112863</v>
      </c>
      <c r="AK44" s="40">
        <v>0</v>
      </c>
      <c r="AL44" s="40">
        <v>0</v>
      </c>
      <c r="AM44" s="40">
        <v>0</v>
      </c>
      <c r="AN44" s="40">
        <v>0</v>
      </c>
      <c r="AO44" s="40">
        <v>0</v>
      </c>
      <c r="AP44" s="40">
        <v>0</v>
      </c>
      <c r="AQ44" s="40">
        <v>0</v>
      </c>
      <c r="AR44" s="40">
        <v>0</v>
      </c>
      <c r="AS44" s="39"/>
      <c r="AT44" s="39"/>
      <c r="AU44" s="39"/>
      <c r="AV44" s="40">
        <v>0</v>
      </c>
    </row>
    <row r="45" spans="1:48" s="19" customFormat="1" ht="10" x14ac:dyDescent="0.2">
      <c r="A45" s="34">
        <v>900971006</v>
      </c>
      <c r="B45" s="34" t="s">
        <v>99</v>
      </c>
      <c r="C45" s="35"/>
      <c r="D45" s="36" t="s">
        <v>31</v>
      </c>
      <c r="E45" s="34" t="s">
        <v>197</v>
      </c>
      <c r="F45" s="34" t="s">
        <v>198</v>
      </c>
      <c r="G45" s="37">
        <v>45718.919999733793</v>
      </c>
      <c r="H45" s="37">
        <v>45718.919999733793</v>
      </c>
      <c r="I45" s="38">
        <v>198000</v>
      </c>
      <c r="J45" s="38">
        <v>198000</v>
      </c>
      <c r="K45" s="39" t="e">
        <v>#N/A</v>
      </c>
      <c r="L45" s="40" t="s">
        <v>144</v>
      </c>
      <c r="M45" s="40">
        <v>0</v>
      </c>
      <c r="N45" s="39"/>
      <c r="O45" s="39"/>
      <c r="P45" s="41"/>
      <c r="Q45" s="41"/>
      <c r="R45" s="41"/>
      <c r="S45" s="41"/>
      <c r="T45" s="42" t="s">
        <v>146</v>
      </c>
      <c r="U45" s="42" t="s">
        <v>146</v>
      </c>
      <c r="V45" s="40">
        <v>0</v>
      </c>
      <c r="W45" s="40">
        <v>0</v>
      </c>
      <c r="X45" s="40">
        <v>0</v>
      </c>
      <c r="Y45" s="39"/>
      <c r="Z45" s="39"/>
      <c r="AA45" s="40">
        <v>0</v>
      </c>
      <c r="AB45" s="39"/>
      <c r="AC45" s="39"/>
      <c r="AD45" s="39"/>
      <c r="AE45" s="39"/>
      <c r="AF45" s="39"/>
      <c r="AG45" s="39"/>
      <c r="AH45" s="40">
        <v>0</v>
      </c>
      <c r="AI45" s="40">
        <v>0</v>
      </c>
      <c r="AJ45" s="38">
        <v>198000</v>
      </c>
      <c r="AK45" s="40">
        <v>0</v>
      </c>
      <c r="AL45" s="40">
        <v>0</v>
      </c>
      <c r="AM45" s="40">
        <v>0</v>
      </c>
      <c r="AN45" s="40">
        <v>0</v>
      </c>
      <c r="AO45" s="40">
        <v>0</v>
      </c>
      <c r="AP45" s="40">
        <v>0</v>
      </c>
      <c r="AQ45" s="40">
        <v>0</v>
      </c>
      <c r="AR45" s="40">
        <v>0</v>
      </c>
      <c r="AS45" s="39"/>
      <c r="AT45" s="39"/>
      <c r="AU45" s="39"/>
      <c r="AV45" s="40">
        <v>0</v>
      </c>
    </row>
    <row r="46" spans="1:48" s="19" customFormat="1" ht="10" x14ac:dyDescent="0.2">
      <c r="A46" s="34">
        <v>900971006</v>
      </c>
      <c r="B46" s="34" t="s">
        <v>99</v>
      </c>
      <c r="C46" s="35"/>
      <c r="D46" s="36" t="s">
        <v>23</v>
      </c>
      <c r="E46" s="34" t="s">
        <v>199</v>
      </c>
      <c r="F46" s="34" t="s">
        <v>200</v>
      </c>
      <c r="G46" s="37">
        <v>45723.509678472219</v>
      </c>
      <c r="H46" s="37">
        <v>45723.509678472219</v>
      </c>
      <c r="I46" s="38">
        <v>343191</v>
      </c>
      <c r="J46" s="38">
        <v>343191</v>
      </c>
      <c r="K46" s="39" t="e">
        <v>#N/A</v>
      </c>
      <c r="L46" s="40" t="s">
        <v>144</v>
      </c>
      <c r="M46" s="40">
        <v>0</v>
      </c>
      <c r="N46" s="39"/>
      <c r="O46" s="39"/>
      <c r="P46" s="41"/>
      <c r="Q46" s="41"/>
      <c r="R46" s="41"/>
      <c r="S46" s="41"/>
      <c r="T46" s="42" t="s">
        <v>146</v>
      </c>
      <c r="U46" s="42" t="s">
        <v>146</v>
      </c>
      <c r="V46" s="40">
        <v>0</v>
      </c>
      <c r="W46" s="40">
        <v>0</v>
      </c>
      <c r="X46" s="40">
        <v>0</v>
      </c>
      <c r="Y46" s="39"/>
      <c r="Z46" s="39"/>
      <c r="AA46" s="40">
        <v>0</v>
      </c>
      <c r="AB46" s="39"/>
      <c r="AC46" s="39"/>
      <c r="AD46" s="39"/>
      <c r="AE46" s="39"/>
      <c r="AF46" s="39"/>
      <c r="AG46" s="39"/>
      <c r="AH46" s="40">
        <v>0</v>
      </c>
      <c r="AI46" s="40">
        <v>0</v>
      </c>
      <c r="AJ46" s="38">
        <v>343191</v>
      </c>
      <c r="AK46" s="40">
        <v>0</v>
      </c>
      <c r="AL46" s="40">
        <v>0</v>
      </c>
      <c r="AM46" s="40">
        <v>0</v>
      </c>
      <c r="AN46" s="40">
        <v>0</v>
      </c>
      <c r="AO46" s="40">
        <v>0</v>
      </c>
      <c r="AP46" s="40">
        <v>0</v>
      </c>
      <c r="AQ46" s="40">
        <v>0</v>
      </c>
      <c r="AR46" s="40">
        <v>0</v>
      </c>
      <c r="AS46" s="39"/>
      <c r="AT46" s="39"/>
      <c r="AU46" s="39"/>
      <c r="AV46" s="40">
        <v>0</v>
      </c>
    </row>
    <row r="47" spans="1:48" s="19" customFormat="1" ht="10" x14ac:dyDescent="0.2">
      <c r="A47" s="34">
        <v>900971006</v>
      </c>
      <c r="B47" s="34" t="s">
        <v>99</v>
      </c>
      <c r="C47" s="35"/>
      <c r="D47" s="36" t="s">
        <v>25</v>
      </c>
      <c r="E47" s="95" t="s">
        <v>149</v>
      </c>
      <c r="F47" s="34" t="s">
        <v>150</v>
      </c>
      <c r="G47" s="37">
        <v>45738.408370173609</v>
      </c>
      <c r="H47" s="37">
        <v>45738.408370173609</v>
      </c>
      <c r="I47" s="38">
        <v>170800</v>
      </c>
      <c r="J47" s="38">
        <v>170800</v>
      </c>
      <c r="K47" s="39" t="e">
        <v>#N/A</v>
      </c>
      <c r="L47" s="40" t="s">
        <v>144</v>
      </c>
      <c r="M47" s="40">
        <v>0</v>
      </c>
      <c r="N47" s="39"/>
      <c r="O47" s="39" t="s">
        <v>145</v>
      </c>
      <c r="P47" s="41">
        <v>45738</v>
      </c>
      <c r="Q47" s="41"/>
      <c r="R47" s="41"/>
      <c r="S47" s="41"/>
      <c r="T47" s="42" t="s">
        <v>146</v>
      </c>
      <c r="U47" s="42" t="s">
        <v>146</v>
      </c>
      <c r="V47" s="40">
        <v>170800</v>
      </c>
      <c r="W47" s="40">
        <v>170800</v>
      </c>
      <c r="X47" s="40">
        <v>0</v>
      </c>
      <c r="Y47" s="39"/>
      <c r="Z47" s="39"/>
      <c r="AA47" s="40">
        <v>0</v>
      </c>
      <c r="AB47" s="39"/>
      <c r="AC47" s="39"/>
      <c r="AD47" s="39"/>
      <c r="AE47" s="39"/>
      <c r="AF47" s="39"/>
      <c r="AG47" s="39"/>
      <c r="AH47" s="40">
        <v>0</v>
      </c>
      <c r="AI47" s="40">
        <v>0</v>
      </c>
      <c r="AJ47" s="38">
        <v>170800</v>
      </c>
      <c r="AK47" s="40">
        <v>0</v>
      </c>
      <c r="AL47" s="40">
        <v>0</v>
      </c>
      <c r="AM47" s="40">
        <v>0</v>
      </c>
      <c r="AN47" s="40">
        <v>0</v>
      </c>
      <c r="AO47" s="40">
        <v>0</v>
      </c>
      <c r="AP47" s="40">
        <v>0</v>
      </c>
      <c r="AQ47" s="40">
        <v>0</v>
      </c>
      <c r="AR47" s="40">
        <v>0</v>
      </c>
      <c r="AS47" s="39"/>
      <c r="AT47" s="39"/>
      <c r="AU47" s="39"/>
      <c r="AV47" s="40">
        <v>0</v>
      </c>
    </row>
    <row r="48" spans="1:48" s="19" customFormat="1" ht="10" x14ac:dyDescent="0.2">
      <c r="A48" s="34">
        <v>900971006</v>
      </c>
      <c r="B48" s="34" t="s">
        <v>99</v>
      </c>
      <c r="C48" s="35"/>
      <c r="D48" s="36" t="s">
        <v>33</v>
      </c>
      <c r="E48" s="34" t="s">
        <v>201</v>
      </c>
      <c r="F48" s="34" t="s">
        <v>202</v>
      </c>
      <c r="G48" s="37">
        <v>45768.340390393518</v>
      </c>
      <c r="H48" s="37">
        <v>45768.340390393518</v>
      </c>
      <c r="I48" s="38">
        <v>4268823</v>
      </c>
      <c r="J48" s="38">
        <v>4268823</v>
      </c>
      <c r="K48" s="39" t="e">
        <v>#N/A</v>
      </c>
      <c r="L48" s="40" t="s">
        <v>144</v>
      </c>
      <c r="M48" s="40">
        <v>0</v>
      </c>
      <c r="N48" s="39"/>
      <c r="O48" s="39"/>
      <c r="P48" s="41"/>
      <c r="Q48" s="41"/>
      <c r="R48" s="41"/>
      <c r="S48" s="41"/>
      <c r="T48" s="42" t="s">
        <v>146</v>
      </c>
      <c r="U48" s="42" t="s">
        <v>146</v>
      </c>
      <c r="V48" s="40">
        <v>0</v>
      </c>
      <c r="W48" s="40">
        <v>0</v>
      </c>
      <c r="X48" s="40">
        <v>0</v>
      </c>
      <c r="Y48" s="39"/>
      <c r="Z48" s="39"/>
      <c r="AA48" s="40">
        <v>0</v>
      </c>
      <c r="AB48" s="39"/>
      <c r="AC48" s="39"/>
      <c r="AD48" s="39"/>
      <c r="AE48" s="39"/>
      <c r="AF48" s="39"/>
      <c r="AG48" s="39"/>
      <c r="AH48" s="40">
        <v>0</v>
      </c>
      <c r="AI48" s="40">
        <v>0</v>
      </c>
      <c r="AJ48" s="38">
        <v>4268823</v>
      </c>
      <c r="AK48" s="40">
        <v>0</v>
      </c>
      <c r="AL48" s="40">
        <v>0</v>
      </c>
      <c r="AM48" s="40">
        <v>0</v>
      </c>
      <c r="AN48" s="40">
        <v>0</v>
      </c>
      <c r="AO48" s="40">
        <v>0</v>
      </c>
      <c r="AP48" s="40">
        <v>0</v>
      </c>
      <c r="AQ48" s="40">
        <v>0</v>
      </c>
      <c r="AR48" s="40">
        <v>0</v>
      </c>
      <c r="AS48" s="39"/>
      <c r="AT48" s="39"/>
      <c r="AU48" s="39"/>
      <c r="AV48" s="40">
        <v>0</v>
      </c>
    </row>
    <row r="49" spans="1:48" s="19" customFormat="1" ht="10" x14ac:dyDescent="0.2">
      <c r="A49" s="34">
        <v>900971006</v>
      </c>
      <c r="B49" s="34" t="s">
        <v>99</v>
      </c>
      <c r="C49" s="35"/>
      <c r="D49" s="36" t="s">
        <v>35</v>
      </c>
      <c r="E49" s="34" t="s">
        <v>203</v>
      </c>
      <c r="F49" s="34" t="s">
        <v>204</v>
      </c>
      <c r="G49" s="37">
        <v>45772.973420983792</v>
      </c>
      <c r="H49" s="37">
        <v>45772.973420983792</v>
      </c>
      <c r="I49" s="38">
        <v>377473</v>
      </c>
      <c r="J49" s="38">
        <v>377473</v>
      </c>
      <c r="K49" s="39" t="e">
        <v>#N/A</v>
      </c>
      <c r="L49" s="40" t="s">
        <v>144</v>
      </c>
      <c r="M49" s="40">
        <v>0</v>
      </c>
      <c r="N49" s="39"/>
      <c r="O49" s="39"/>
      <c r="P49" s="41"/>
      <c r="Q49" s="41"/>
      <c r="R49" s="41"/>
      <c r="S49" s="41"/>
      <c r="T49" s="42" t="s">
        <v>146</v>
      </c>
      <c r="U49" s="42" t="s">
        <v>146</v>
      </c>
      <c r="V49" s="40">
        <v>0</v>
      </c>
      <c r="W49" s="40">
        <v>0</v>
      </c>
      <c r="X49" s="40">
        <v>0</v>
      </c>
      <c r="Y49" s="39"/>
      <c r="Z49" s="39"/>
      <c r="AA49" s="40">
        <v>0</v>
      </c>
      <c r="AB49" s="39"/>
      <c r="AC49" s="39"/>
      <c r="AD49" s="39"/>
      <c r="AE49" s="39"/>
      <c r="AF49" s="39"/>
      <c r="AG49" s="39"/>
      <c r="AH49" s="40">
        <v>0</v>
      </c>
      <c r="AI49" s="40">
        <v>0</v>
      </c>
      <c r="AJ49" s="38">
        <v>377473</v>
      </c>
      <c r="AK49" s="40">
        <v>0</v>
      </c>
      <c r="AL49" s="40">
        <v>0</v>
      </c>
      <c r="AM49" s="40">
        <v>0</v>
      </c>
      <c r="AN49" s="40">
        <v>0</v>
      </c>
      <c r="AO49" s="40">
        <v>0</v>
      </c>
      <c r="AP49" s="40">
        <v>0</v>
      </c>
      <c r="AQ49" s="40">
        <v>0</v>
      </c>
      <c r="AR49" s="40">
        <v>0</v>
      </c>
      <c r="AS49" s="39"/>
      <c r="AT49" s="39"/>
      <c r="AU49" s="39"/>
      <c r="AV49" s="40">
        <v>0</v>
      </c>
    </row>
  </sheetData>
  <protectedRanges>
    <protectedRange algorithmName="SHA-512" hashValue="9+ah9tJAD1d4FIK7boMSAp9ZhkqWOsKcliwsS35JSOsk0Aea+c/2yFVjBeVDsv7trYxT+iUP9dPVCIbjcjaMoQ==" saltValue="Z7GArlXd1BdcXotzmJqK/w==" spinCount="100000" sqref="A3:B49" name="Rango1_1_1_5_1"/>
  </protectedRanges>
  <autoFilter ref="A2:AV49" xr:uid="{D56FA091-A27F-460C-A3AC-3F751ECA58FA}">
    <filterColumn colId="11">
      <filters>
        <filter val="Factura No Radicada"/>
      </filters>
    </filterColumn>
    <sortState xmlns:xlrd2="http://schemas.microsoft.com/office/spreadsheetml/2017/richdata2" ref="A26:AV49">
      <sortCondition ref="G2:G49"/>
    </sortState>
  </autoFilter>
  <conditionalFormatting sqref="E1">
    <cfRule type="duplicateValues" dxfId="2" priority="4"/>
  </conditionalFormatting>
  <conditionalFormatting sqref="E2">
    <cfRule type="duplicateValues" dxfId="1" priority="5"/>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367C04-ED5C-41D9-9675-99B89B5D9E58}">
  <dimension ref="B1:J42"/>
  <sheetViews>
    <sheetView showGridLines="0" tabSelected="1" topLeftCell="A18" zoomScaleNormal="100" workbookViewId="0">
      <selection activeCell="C19" sqref="C19"/>
    </sheetView>
  </sheetViews>
  <sheetFormatPr baseColWidth="10" defaultColWidth="10.90625" defaultRowHeight="12.5" x14ac:dyDescent="0.25"/>
  <cols>
    <col min="1" max="1" width="1" style="43" customWidth="1"/>
    <col min="2" max="2" width="10.90625" style="43"/>
    <col min="3" max="3" width="17.54296875" style="43" customWidth="1"/>
    <col min="4" max="4" width="11.54296875" style="43" customWidth="1"/>
    <col min="5" max="8" width="10.90625" style="43"/>
    <col min="9" max="9" width="22.54296875" style="43" customWidth="1"/>
    <col min="10" max="10" width="14" style="43" customWidth="1"/>
    <col min="11" max="11" width="1.81640625" style="43" customWidth="1"/>
    <col min="12" max="16384" width="10.90625" style="43"/>
  </cols>
  <sheetData>
    <row r="1" spans="2:10" ht="6" customHeight="1" thickBot="1" x14ac:dyDescent="0.3"/>
    <row r="2" spans="2:10" ht="19.5" customHeight="1" x14ac:dyDescent="0.25">
      <c r="B2" s="44"/>
      <c r="C2" s="45"/>
      <c r="D2" s="96" t="s">
        <v>207</v>
      </c>
      <c r="E2" s="97"/>
      <c r="F2" s="97"/>
      <c r="G2" s="97"/>
      <c r="H2" s="97"/>
      <c r="I2" s="98"/>
      <c r="J2" s="102" t="s">
        <v>208</v>
      </c>
    </row>
    <row r="3" spans="2:10" ht="15.75" customHeight="1" thickBot="1" x14ac:dyDescent="0.3">
      <c r="B3" s="46"/>
      <c r="C3" s="47"/>
      <c r="D3" s="99"/>
      <c r="E3" s="100"/>
      <c r="F3" s="100"/>
      <c r="G3" s="100"/>
      <c r="H3" s="100"/>
      <c r="I3" s="101"/>
      <c r="J3" s="103"/>
    </row>
    <row r="4" spans="2:10" ht="13" x14ac:dyDescent="0.25">
      <c r="B4" s="46"/>
      <c r="C4" s="47"/>
      <c r="D4" s="48"/>
      <c r="E4" s="49"/>
      <c r="F4" s="49"/>
      <c r="G4" s="49"/>
      <c r="H4" s="49"/>
      <c r="I4" s="50"/>
      <c r="J4" s="51"/>
    </row>
    <row r="5" spans="2:10" ht="13" x14ac:dyDescent="0.25">
      <c r="B5" s="46"/>
      <c r="C5" s="47"/>
      <c r="D5" s="52" t="s">
        <v>209</v>
      </c>
      <c r="E5" s="53"/>
      <c r="F5" s="53"/>
      <c r="G5" s="53"/>
      <c r="H5" s="53"/>
      <c r="I5" s="54"/>
      <c r="J5" s="54" t="s">
        <v>210</v>
      </c>
    </row>
    <row r="6" spans="2:10" ht="13.5" thickBot="1" x14ac:dyDescent="0.3">
      <c r="B6" s="55"/>
      <c r="C6" s="56"/>
      <c r="D6" s="57"/>
      <c r="E6" s="58"/>
      <c r="F6" s="58"/>
      <c r="G6" s="58"/>
      <c r="H6" s="58"/>
      <c r="I6" s="59"/>
      <c r="J6" s="60"/>
    </row>
    <row r="7" spans="2:10" x14ac:dyDescent="0.25">
      <c r="B7" s="61"/>
      <c r="J7" s="62"/>
    </row>
    <row r="8" spans="2:10" x14ac:dyDescent="0.25">
      <c r="B8" s="61"/>
      <c r="J8" s="62"/>
    </row>
    <row r="9" spans="2:10" x14ac:dyDescent="0.25">
      <c r="B9" s="61"/>
      <c r="C9" s="43" t="s">
        <v>237</v>
      </c>
      <c r="J9" s="62"/>
    </row>
    <row r="10" spans="2:10" ht="13" x14ac:dyDescent="0.3">
      <c r="B10" s="61"/>
      <c r="C10" s="63"/>
      <c r="E10" s="64"/>
      <c r="H10" s="65"/>
      <c r="J10" s="62"/>
    </row>
    <row r="11" spans="2:10" x14ac:dyDescent="0.25">
      <c r="B11" s="61"/>
      <c r="J11" s="62"/>
    </row>
    <row r="12" spans="2:10" ht="13" x14ac:dyDescent="0.3">
      <c r="B12" s="61"/>
      <c r="C12" s="63" t="s">
        <v>238</v>
      </c>
      <c r="J12" s="62"/>
    </row>
    <row r="13" spans="2:10" ht="13" x14ac:dyDescent="0.3">
      <c r="B13" s="61"/>
      <c r="C13" s="63" t="s">
        <v>239</v>
      </c>
      <c r="J13" s="62"/>
    </row>
    <row r="14" spans="2:10" x14ac:dyDescent="0.25">
      <c r="B14" s="61"/>
      <c r="J14" s="62"/>
    </row>
    <row r="15" spans="2:10" x14ac:dyDescent="0.25">
      <c r="B15" s="61"/>
      <c r="C15" s="43" t="s">
        <v>240</v>
      </c>
      <c r="J15" s="62"/>
    </row>
    <row r="16" spans="2:10" x14ac:dyDescent="0.25">
      <c r="B16" s="61"/>
      <c r="C16" s="66"/>
      <c r="J16" s="62"/>
    </row>
    <row r="17" spans="2:10" ht="13" x14ac:dyDescent="0.25">
      <c r="B17" s="61"/>
      <c r="C17" s="43" t="s">
        <v>241</v>
      </c>
      <c r="D17" s="64"/>
      <c r="H17" s="67" t="s">
        <v>211</v>
      </c>
      <c r="I17" s="68" t="s">
        <v>212</v>
      </c>
      <c r="J17" s="62"/>
    </row>
    <row r="18" spans="2:10" ht="13" x14ac:dyDescent="0.3">
      <c r="B18" s="61"/>
      <c r="C18" s="63" t="s">
        <v>213</v>
      </c>
      <c r="D18" s="63"/>
      <c r="E18" s="63"/>
      <c r="F18" s="63"/>
      <c r="H18" s="69">
        <v>47</v>
      </c>
      <c r="I18" s="70">
        <v>91326122</v>
      </c>
      <c r="J18" s="62"/>
    </row>
    <row r="19" spans="2:10" x14ac:dyDescent="0.25">
      <c r="B19" s="61"/>
      <c r="C19" s="43" t="s">
        <v>214</v>
      </c>
      <c r="H19" s="71">
        <v>6</v>
      </c>
      <c r="I19" s="72">
        <v>3995307</v>
      </c>
      <c r="J19" s="62"/>
    </row>
    <row r="20" spans="2:10" x14ac:dyDescent="0.25">
      <c r="B20" s="61"/>
      <c r="C20" s="43" t="s">
        <v>215</v>
      </c>
      <c r="H20" s="71">
        <v>17</v>
      </c>
      <c r="I20" s="72">
        <v>29361258</v>
      </c>
      <c r="J20" s="62"/>
    </row>
    <row r="21" spans="2:10" x14ac:dyDescent="0.25">
      <c r="B21" s="61"/>
      <c r="C21" s="43" t="s">
        <v>216</v>
      </c>
      <c r="H21" s="71">
        <v>24</v>
      </c>
      <c r="I21" s="72">
        <v>57969557</v>
      </c>
      <c r="J21" s="62"/>
    </row>
    <row r="22" spans="2:10" x14ac:dyDescent="0.25">
      <c r="B22" s="61"/>
      <c r="C22" s="43" t="s">
        <v>217</v>
      </c>
      <c r="H22" s="71">
        <v>0</v>
      </c>
      <c r="I22" s="72">
        <v>0</v>
      </c>
      <c r="J22" s="62"/>
    </row>
    <row r="23" spans="2:10" x14ac:dyDescent="0.25">
      <c r="B23" s="61"/>
      <c r="C23" s="43" t="s">
        <v>218</v>
      </c>
      <c r="H23" s="71">
        <v>0</v>
      </c>
      <c r="I23" s="72">
        <v>0</v>
      </c>
      <c r="J23" s="62"/>
    </row>
    <row r="24" spans="2:10" ht="13" thickBot="1" x14ac:dyDescent="0.3">
      <c r="B24" s="61"/>
      <c r="C24" s="43" t="s">
        <v>219</v>
      </c>
      <c r="H24" s="73">
        <v>0</v>
      </c>
      <c r="I24" s="74">
        <v>0</v>
      </c>
      <c r="J24" s="62"/>
    </row>
    <row r="25" spans="2:10" ht="13" x14ac:dyDescent="0.3">
      <c r="B25" s="61"/>
      <c r="C25" s="63" t="s">
        <v>220</v>
      </c>
      <c r="D25" s="63"/>
      <c r="E25" s="63"/>
      <c r="F25" s="63"/>
      <c r="H25" s="69">
        <f>H19+H20+H21+H22+H24+H23</f>
        <v>47</v>
      </c>
      <c r="I25" s="70">
        <f>I19+I20+I21+I22+I24+I23</f>
        <v>91326122</v>
      </c>
      <c r="J25" s="62"/>
    </row>
    <row r="26" spans="2:10" x14ac:dyDescent="0.25">
      <c r="B26" s="61"/>
      <c r="C26" s="43" t="s">
        <v>221</v>
      </c>
      <c r="H26" s="71">
        <v>0</v>
      </c>
      <c r="I26" s="72">
        <v>0</v>
      </c>
      <c r="J26" s="62"/>
    </row>
    <row r="27" spans="2:10" ht="13" thickBot="1" x14ac:dyDescent="0.3">
      <c r="B27" s="61"/>
      <c r="C27" s="43" t="s">
        <v>91</v>
      </c>
      <c r="H27" s="73">
        <v>0</v>
      </c>
      <c r="I27" s="74">
        <v>0</v>
      </c>
      <c r="J27" s="62"/>
    </row>
    <row r="28" spans="2:10" ht="13" x14ac:dyDescent="0.3">
      <c r="B28" s="61"/>
      <c r="C28" s="63" t="s">
        <v>222</v>
      </c>
      <c r="D28" s="63"/>
      <c r="E28" s="63"/>
      <c r="F28" s="63"/>
      <c r="H28" s="69">
        <f>H26+H27</f>
        <v>0</v>
      </c>
      <c r="I28" s="70">
        <f>I26+I27</f>
        <v>0</v>
      </c>
      <c r="J28" s="62"/>
    </row>
    <row r="29" spans="2:10" ht="13.5" thickBot="1" x14ac:dyDescent="0.35">
      <c r="B29" s="61"/>
      <c r="C29" s="43" t="s">
        <v>223</v>
      </c>
      <c r="D29" s="63"/>
      <c r="E29" s="63"/>
      <c r="F29" s="63"/>
      <c r="H29" s="73">
        <v>0</v>
      </c>
      <c r="I29" s="74">
        <v>0</v>
      </c>
      <c r="J29" s="62"/>
    </row>
    <row r="30" spans="2:10" ht="13" x14ac:dyDescent="0.3">
      <c r="B30" s="61"/>
      <c r="C30" s="63" t="s">
        <v>224</v>
      </c>
      <c r="D30" s="63"/>
      <c r="E30" s="63"/>
      <c r="F30" s="63"/>
      <c r="H30" s="71">
        <f>H29</f>
        <v>0</v>
      </c>
      <c r="I30" s="72">
        <f>I29</f>
        <v>0</v>
      </c>
      <c r="J30" s="62"/>
    </row>
    <row r="31" spans="2:10" ht="13" x14ac:dyDescent="0.3">
      <c r="B31" s="61"/>
      <c r="C31" s="63"/>
      <c r="D31" s="63"/>
      <c r="E31" s="63"/>
      <c r="F31" s="63"/>
      <c r="H31" s="75"/>
      <c r="I31" s="70"/>
      <c r="J31" s="62"/>
    </row>
    <row r="32" spans="2:10" ht="13.5" thickBot="1" x14ac:dyDescent="0.35">
      <c r="B32" s="61"/>
      <c r="C32" s="63" t="s">
        <v>225</v>
      </c>
      <c r="D32" s="63"/>
      <c r="H32" s="76">
        <f>H25+H28+H30</f>
        <v>47</v>
      </c>
      <c r="I32" s="77">
        <f>I25+I28+I30</f>
        <v>91326122</v>
      </c>
      <c r="J32" s="62"/>
    </row>
    <row r="33" spans="2:10" ht="13.5" thickTop="1" x14ac:dyDescent="0.3">
      <c r="B33" s="61"/>
      <c r="C33" s="63"/>
      <c r="D33" s="63"/>
      <c r="H33" s="78">
        <f>+H18-H32</f>
        <v>0</v>
      </c>
      <c r="I33" s="72">
        <f>+I18-I32</f>
        <v>0</v>
      </c>
      <c r="J33" s="62"/>
    </row>
    <row r="34" spans="2:10" x14ac:dyDescent="0.25">
      <c r="B34" s="61"/>
      <c r="G34" s="78"/>
      <c r="H34" s="78"/>
      <c r="I34" s="78"/>
      <c r="J34" s="62"/>
    </row>
    <row r="35" spans="2:10" x14ac:dyDescent="0.25">
      <c r="B35" s="61"/>
      <c r="G35" s="78"/>
      <c r="H35" s="78"/>
      <c r="I35" s="78"/>
      <c r="J35" s="62"/>
    </row>
    <row r="36" spans="2:10" ht="13" x14ac:dyDescent="0.3">
      <c r="B36" s="61"/>
      <c r="C36" s="63"/>
      <c r="G36" s="78"/>
      <c r="H36" s="78"/>
      <c r="I36" s="78"/>
      <c r="J36" s="62"/>
    </row>
    <row r="37" spans="2:10" ht="13.5" thickBot="1" x14ac:dyDescent="0.35">
      <c r="B37" s="61"/>
      <c r="C37" s="79" t="s">
        <v>242</v>
      </c>
      <c r="D37" s="80"/>
      <c r="H37" s="79" t="s">
        <v>226</v>
      </c>
      <c r="I37" s="80"/>
      <c r="J37" s="62"/>
    </row>
    <row r="38" spans="2:10" ht="13" x14ac:dyDescent="0.3">
      <c r="B38" s="61"/>
      <c r="C38" s="63" t="s">
        <v>243</v>
      </c>
      <c r="D38" s="78"/>
      <c r="H38" s="81" t="s">
        <v>227</v>
      </c>
      <c r="I38" s="78"/>
      <c r="J38" s="62"/>
    </row>
    <row r="39" spans="2:10" ht="13" x14ac:dyDescent="0.3">
      <c r="B39" s="61"/>
      <c r="C39" s="63" t="s">
        <v>99</v>
      </c>
      <c r="H39" s="63" t="s">
        <v>228</v>
      </c>
      <c r="I39" s="78"/>
      <c r="J39" s="62"/>
    </row>
    <row r="40" spans="2:10" x14ac:dyDescent="0.25">
      <c r="B40" s="61"/>
      <c r="G40" s="78"/>
      <c r="H40" s="78"/>
      <c r="I40" s="78"/>
      <c r="J40" s="62"/>
    </row>
    <row r="41" spans="2:10" ht="12.75" customHeight="1" x14ac:dyDescent="0.25">
      <c r="B41" s="61"/>
      <c r="C41" s="104" t="s">
        <v>229</v>
      </c>
      <c r="D41" s="104"/>
      <c r="E41" s="104"/>
      <c r="F41" s="104"/>
      <c r="G41" s="104"/>
      <c r="H41" s="104"/>
      <c r="I41" s="104"/>
      <c r="J41" s="62"/>
    </row>
    <row r="42" spans="2:10" ht="18.75" customHeight="1" thickBot="1" x14ac:dyDescent="0.3">
      <c r="B42" s="82"/>
      <c r="C42" s="83"/>
      <c r="D42" s="83"/>
      <c r="E42" s="83"/>
      <c r="F42" s="83"/>
      <c r="G42" s="83"/>
      <c r="H42" s="83"/>
      <c r="I42" s="83"/>
      <c r="J42" s="84"/>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B423D-A59D-4937-B5EE-A192E4B17493}">
  <dimension ref="B1:J37"/>
  <sheetViews>
    <sheetView showGridLines="0" zoomScale="84" zoomScaleNormal="84" zoomScaleSheetLayoutView="100" workbookViewId="0">
      <selection activeCell="O13" sqref="O13"/>
    </sheetView>
  </sheetViews>
  <sheetFormatPr baseColWidth="10" defaultColWidth="11.453125" defaultRowHeight="12.5" x14ac:dyDescent="0.25"/>
  <cols>
    <col min="1" max="1" width="4.453125" style="43" customWidth="1"/>
    <col min="2" max="2" width="11.453125" style="43"/>
    <col min="3" max="3" width="12.81640625" style="43" customWidth="1"/>
    <col min="4" max="4" width="22" style="43" customWidth="1"/>
    <col min="5" max="8" width="11.453125" style="43"/>
    <col min="9" max="9" width="24.81640625" style="43" customWidth="1"/>
    <col min="10" max="10" width="12.54296875" style="43" customWidth="1"/>
    <col min="11" max="11" width="1.81640625" style="43" customWidth="1"/>
    <col min="12" max="16384" width="11.453125" style="43"/>
  </cols>
  <sheetData>
    <row r="1" spans="2:10" ht="18" customHeight="1" thickBot="1" x14ac:dyDescent="0.3"/>
    <row r="2" spans="2:10" ht="19.5" customHeight="1" x14ac:dyDescent="0.25">
      <c r="B2" s="44"/>
      <c r="C2" s="45"/>
      <c r="D2" s="96" t="s">
        <v>230</v>
      </c>
      <c r="E2" s="97"/>
      <c r="F2" s="97"/>
      <c r="G2" s="97"/>
      <c r="H2" s="97"/>
      <c r="I2" s="98"/>
      <c r="J2" s="102" t="s">
        <v>208</v>
      </c>
    </row>
    <row r="3" spans="2:10" ht="15.75" customHeight="1" thickBot="1" x14ac:dyDescent="0.3">
      <c r="B3" s="46"/>
      <c r="C3" s="47"/>
      <c r="D3" s="99"/>
      <c r="E3" s="100"/>
      <c r="F3" s="100"/>
      <c r="G3" s="100"/>
      <c r="H3" s="100"/>
      <c r="I3" s="101"/>
      <c r="J3" s="103"/>
    </row>
    <row r="4" spans="2:10" ht="13" x14ac:dyDescent="0.25">
      <c r="B4" s="46"/>
      <c r="C4" s="47"/>
      <c r="E4" s="49"/>
      <c r="F4" s="49"/>
      <c r="G4" s="49"/>
      <c r="H4" s="49"/>
      <c r="I4" s="50"/>
      <c r="J4" s="51"/>
    </row>
    <row r="5" spans="2:10" ht="13" x14ac:dyDescent="0.25">
      <c r="B5" s="46"/>
      <c r="C5" s="47"/>
      <c r="D5" s="105" t="s">
        <v>231</v>
      </c>
      <c r="E5" s="106"/>
      <c r="F5" s="106"/>
      <c r="G5" s="106"/>
      <c r="H5" s="106"/>
      <c r="I5" s="107"/>
      <c r="J5" s="54" t="s">
        <v>232</v>
      </c>
    </row>
    <row r="6" spans="2:10" ht="13.5" thickBot="1" x14ac:dyDescent="0.3">
      <c r="B6" s="55"/>
      <c r="C6" s="56"/>
      <c r="D6" s="57"/>
      <c r="E6" s="58"/>
      <c r="F6" s="58"/>
      <c r="G6" s="58"/>
      <c r="H6" s="58"/>
      <c r="I6" s="59"/>
      <c r="J6" s="60"/>
    </row>
    <row r="7" spans="2:10" x14ac:dyDescent="0.25">
      <c r="B7" s="61"/>
      <c r="J7" s="62"/>
    </row>
    <row r="8" spans="2:10" x14ac:dyDescent="0.25">
      <c r="B8" s="61"/>
      <c r="J8" s="62"/>
    </row>
    <row r="9" spans="2:10" x14ac:dyDescent="0.25">
      <c r="B9" s="61"/>
      <c r="C9" s="43" t="str">
        <f>+'FOR-CSA-018'!C9</f>
        <v>Santiago de Cali, mayo 28 2025</v>
      </c>
      <c r="D9" s="65"/>
      <c r="E9" s="64"/>
      <c r="J9" s="62"/>
    </row>
    <row r="10" spans="2:10" ht="13" x14ac:dyDescent="0.3">
      <c r="B10" s="61"/>
      <c r="C10" s="63"/>
      <c r="J10" s="62"/>
    </row>
    <row r="11" spans="2:10" ht="13" x14ac:dyDescent="0.3">
      <c r="B11" s="61"/>
      <c r="C11" s="63" t="str">
        <f>+'FOR-CSA-018'!C12</f>
        <v xml:space="preserve">Señores : SUBRED INTEGRADA DE SERVICIOS DE SALUD </v>
      </c>
      <c r="J11" s="62"/>
    </row>
    <row r="12" spans="2:10" ht="13" x14ac:dyDescent="0.3">
      <c r="B12" s="61"/>
      <c r="C12" s="63" t="str">
        <f>+'FOR-CSA-018'!C13</f>
        <v>NIT: 900971006</v>
      </c>
      <c r="J12" s="62"/>
    </row>
    <row r="13" spans="2:10" x14ac:dyDescent="0.25">
      <c r="B13" s="61"/>
      <c r="J13" s="62"/>
    </row>
    <row r="14" spans="2:10" x14ac:dyDescent="0.25">
      <c r="B14" s="61"/>
      <c r="C14" s="43" t="s">
        <v>233</v>
      </c>
      <c r="J14" s="62"/>
    </row>
    <row r="15" spans="2:10" x14ac:dyDescent="0.25">
      <c r="B15" s="61"/>
      <c r="C15" s="66"/>
      <c r="J15" s="62"/>
    </row>
    <row r="16" spans="2:10" ht="13" x14ac:dyDescent="0.3">
      <c r="B16" s="61"/>
      <c r="C16" s="85"/>
      <c r="D16" s="64"/>
      <c r="H16" s="86" t="s">
        <v>211</v>
      </c>
      <c r="I16" s="86" t="s">
        <v>212</v>
      </c>
      <c r="J16" s="62"/>
    </row>
    <row r="17" spans="2:10" ht="13" x14ac:dyDescent="0.3">
      <c r="B17" s="61"/>
      <c r="C17" s="63" t="str">
        <f>+'FOR-CSA-018'!C17</f>
        <v>Con Corte al dia: 30/04/2025</v>
      </c>
      <c r="D17" s="63"/>
      <c r="E17" s="63"/>
      <c r="F17" s="63"/>
      <c r="H17" s="87">
        <f>+SUM(H18:H23)</f>
        <v>47</v>
      </c>
      <c r="I17" s="88">
        <f>+SUM(I18:I23)</f>
        <v>91326122</v>
      </c>
      <c r="J17" s="62"/>
    </row>
    <row r="18" spans="2:10" x14ac:dyDescent="0.25">
      <c r="B18" s="61"/>
      <c r="C18" s="43" t="s">
        <v>214</v>
      </c>
      <c r="H18" s="89">
        <f>+'FOR-CSA-018'!H19</f>
        <v>6</v>
      </c>
      <c r="I18" s="90">
        <f>+'FOR-CSA-018'!I19</f>
        <v>3995307</v>
      </c>
      <c r="J18" s="62"/>
    </row>
    <row r="19" spans="2:10" x14ac:dyDescent="0.25">
      <c r="B19" s="61"/>
      <c r="C19" s="43" t="s">
        <v>215</v>
      </c>
      <c r="H19" s="89">
        <f>+'FOR-CSA-018'!H20</f>
        <v>17</v>
      </c>
      <c r="I19" s="90">
        <f>+'FOR-CSA-018'!I20</f>
        <v>29361258</v>
      </c>
      <c r="J19" s="62"/>
    </row>
    <row r="20" spans="2:10" x14ac:dyDescent="0.25">
      <c r="B20" s="61"/>
      <c r="C20" s="43" t="s">
        <v>216</v>
      </c>
      <c r="H20" s="89">
        <f>+'FOR-CSA-018'!H21</f>
        <v>24</v>
      </c>
      <c r="I20" s="90">
        <f>+'FOR-CSA-018'!I21</f>
        <v>57969557</v>
      </c>
      <c r="J20" s="62"/>
    </row>
    <row r="21" spans="2:10" x14ac:dyDescent="0.25">
      <c r="B21" s="61"/>
      <c r="C21" s="43" t="s">
        <v>217</v>
      </c>
      <c r="H21" s="89">
        <f>+'FOR-CSA-018'!H22</f>
        <v>0</v>
      </c>
      <c r="I21" s="90">
        <f>+'FOR-CSA-018'!I22</f>
        <v>0</v>
      </c>
      <c r="J21" s="62"/>
    </row>
    <row r="22" spans="2:10" x14ac:dyDescent="0.25">
      <c r="B22" s="61"/>
      <c r="C22" s="43" t="s">
        <v>218</v>
      </c>
      <c r="H22" s="89">
        <f>+'FOR-CSA-018'!H23</f>
        <v>0</v>
      </c>
      <c r="I22" s="90">
        <f>+'FOR-CSA-018'!I23</f>
        <v>0</v>
      </c>
      <c r="J22" s="62"/>
    </row>
    <row r="23" spans="2:10" x14ac:dyDescent="0.25">
      <c r="B23" s="61"/>
      <c r="C23" s="43" t="s">
        <v>234</v>
      </c>
      <c r="H23" s="89">
        <f>+'FOR-CSA-018'!H24</f>
        <v>0</v>
      </c>
      <c r="I23" s="90">
        <f>+'FOR-CSA-018'!I24</f>
        <v>0</v>
      </c>
      <c r="J23" s="62"/>
    </row>
    <row r="24" spans="2:10" ht="13" x14ac:dyDescent="0.3">
      <c r="B24" s="61"/>
      <c r="C24" s="63" t="s">
        <v>235</v>
      </c>
      <c r="D24" s="63"/>
      <c r="E24" s="63"/>
      <c r="F24" s="63"/>
      <c r="H24" s="87">
        <f>SUM(H18:H23)</f>
        <v>47</v>
      </c>
      <c r="I24" s="88">
        <f>+SUBTOTAL(9,I18:I23)</f>
        <v>91326122</v>
      </c>
      <c r="J24" s="62"/>
    </row>
    <row r="25" spans="2:10" ht="13.5" thickBot="1" x14ac:dyDescent="0.35">
      <c r="B25" s="61"/>
      <c r="C25" s="63"/>
      <c r="D25" s="63"/>
      <c r="H25" s="91"/>
      <c r="I25" s="92"/>
      <c r="J25" s="62"/>
    </row>
    <row r="26" spans="2:10" ht="13.5" thickTop="1" x14ac:dyDescent="0.3">
      <c r="B26" s="61"/>
      <c r="C26" s="63"/>
      <c r="D26" s="63"/>
      <c r="H26" s="78"/>
      <c r="I26" s="72"/>
      <c r="J26" s="62"/>
    </row>
    <row r="27" spans="2:10" ht="13" x14ac:dyDescent="0.3">
      <c r="B27" s="61"/>
      <c r="C27" s="63"/>
      <c r="D27" s="63"/>
      <c r="H27" s="78"/>
      <c r="I27" s="72"/>
      <c r="J27" s="62"/>
    </row>
    <row r="28" spans="2:10" ht="13" x14ac:dyDescent="0.3">
      <c r="B28" s="61"/>
      <c r="C28" s="63"/>
      <c r="D28" s="63"/>
      <c r="H28" s="78"/>
      <c r="I28" s="72"/>
      <c r="J28" s="62"/>
    </row>
    <row r="29" spans="2:10" x14ac:dyDescent="0.25">
      <c r="B29" s="61"/>
      <c r="G29" s="78"/>
      <c r="H29" s="78"/>
      <c r="I29" s="78"/>
      <c r="J29" s="62"/>
    </row>
    <row r="30" spans="2:10" ht="13.5" thickBot="1" x14ac:dyDescent="0.35">
      <c r="B30" s="61"/>
      <c r="C30" s="79" t="str">
        <f>+'FOR-CSA-018'!C37</f>
        <v>Manuel Caro</v>
      </c>
      <c r="D30" s="79"/>
      <c r="G30" s="79" t="str">
        <f>+'FOR-CSA-018'!H37</f>
        <v>Lizeth Ome G.</v>
      </c>
      <c r="H30" s="80"/>
      <c r="I30" s="78"/>
      <c r="J30" s="62"/>
    </row>
    <row r="31" spans="2:10" ht="13" x14ac:dyDescent="0.3">
      <c r="B31" s="61"/>
      <c r="C31" s="81" t="str">
        <f>+'FOR-CSA-018'!C38</f>
        <v>Ejecutivo de cartera</v>
      </c>
      <c r="D31" s="81"/>
      <c r="G31" s="81" t="str">
        <f>+'FOR-CSA-018'!H38</f>
        <v>Cartera - Cuentas Salud</v>
      </c>
      <c r="H31" s="78"/>
      <c r="I31" s="78"/>
      <c r="J31" s="62"/>
    </row>
    <row r="32" spans="2:10" ht="13" x14ac:dyDescent="0.3">
      <c r="B32" s="61"/>
      <c r="C32" s="81" t="str">
        <f>+'FOR-CSA-018'!C39</f>
        <v xml:space="preserve">SUBRED INTEGRADA DE SERVICIOS DE SALUD </v>
      </c>
      <c r="D32" s="81"/>
      <c r="G32" s="81" t="str">
        <f>+'FOR-CSA-018'!H39</f>
        <v>EPS Comfenalco Valle.</v>
      </c>
      <c r="H32" s="78"/>
      <c r="I32" s="78"/>
      <c r="J32" s="62"/>
    </row>
    <row r="33" spans="2:10" ht="13" x14ac:dyDescent="0.3">
      <c r="B33" s="61"/>
      <c r="C33" s="81"/>
      <c r="D33" s="81"/>
      <c r="G33" s="81"/>
      <c r="H33" s="78"/>
      <c r="I33" s="78"/>
      <c r="J33" s="62"/>
    </row>
    <row r="34" spans="2:10" ht="13" x14ac:dyDescent="0.3">
      <c r="B34" s="61"/>
      <c r="C34" s="81"/>
      <c r="D34" s="81"/>
      <c r="G34" s="81"/>
      <c r="H34" s="78"/>
      <c r="I34" s="78"/>
      <c r="J34" s="62"/>
    </row>
    <row r="35" spans="2:10" ht="14" x14ac:dyDescent="0.25">
      <c r="B35" s="61"/>
      <c r="C35" s="108" t="s">
        <v>236</v>
      </c>
      <c r="D35" s="108"/>
      <c r="E35" s="108"/>
      <c r="F35" s="108"/>
      <c r="G35" s="108"/>
      <c r="H35" s="108"/>
      <c r="I35" s="108"/>
      <c r="J35" s="62"/>
    </row>
    <row r="36" spans="2:10" ht="13" x14ac:dyDescent="0.3">
      <c r="B36" s="61"/>
      <c r="C36" s="81"/>
      <c r="D36" s="81"/>
      <c r="G36" s="81"/>
      <c r="H36" s="78"/>
      <c r="I36" s="78"/>
      <c r="J36" s="62"/>
    </row>
    <row r="37" spans="2:10" ht="18.75" customHeight="1" thickBot="1" x14ac:dyDescent="0.3">
      <c r="B37" s="82"/>
      <c r="C37" s="83"/>
      <c r="D37" s="83"/>
      <c r="E37" s="83"/>
      <c r="F37" s="83"/>
      <c r="G37" s="80"/>
      <c r="H37" s="80"/>
      <c r="I37" s="80"/>
      <c r="J37" s="84"/>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CADA FACT</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 USS Sub</dc:creator>
  <cp:lastModifiedBy>Neyla Lizeth Ome Guamanga</cp:lastModifiedBy>
  <dcterms:created xsi:type="dcterms:W3CDTF">2025-05-19T13:56:05Z</dcterms:created>
  <dcterms:modified xsi:type="dcterms:W3CDTF">2025-06-09T19:20:17Z</dcterms:modified>
</cp:coreProperties>
</file>